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Ben\Cozy Drive\Partages\Cozy 🗄 - Team\Assistance &amp; Engagement 💌😾\Article\2021 04 09 - Faut il quitter OVH\"/>
    </mc:Choice>
  </mc:AlternateContent>
  <xr:revisionPtr revIDLastSave="0" documentId="13_ncr:1_{3C40C648-B88F-4D09-B84C-BBDB572EF493}" xr6:coauthVersionLast="46" xr6:coauthVersionMax="46" xr10:uidLastSave="{00000000-0000-0000-0000-000000000000}"/>
  <bookViews>
    <workbookView xWindow="-108" yWindow="-108" windowWidth="45360" windowHeight="26136" xr2:uid="{2D373BCE-1610-43FD-BCA1-D23797CD60A0}"/>
  </bookViews>
  <sheets>
    <sheet name="Calculs" sheetId="1" r:id="rId1"/>
    <sheet name="Pour images artic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0" i="1" l="1"/>
  <c r="E90" i="1"/>
  <c r="F90" i="1" s="1"/>
  <c r="D91" i="1"/>
  <c r="E91" i="1"/>
  <c r="F91" i="1" s="1"/>
  <c r="D92" i="1"/>
  <c r="E92" i="1"/>
  <c r="F92" i="1" s="1"/>
  <c r="D93" i="1"/>
  <c r="E93" i="1"/>
  <c r="F93" i="1" s="1"/>
  <c r="D94" i="1"/>
  <c r="E94" i="1"/>
  <c r="F94" i="1" s="1"/>
  <c r="D95" i="1"/>
  <c r="E95" i="1"/>
  <c r="F95" i="1" s="1"/>
  <c r="D86" i="1"/>
  <c r="E86" i="1"/>
  <c r="F86" i="1" s="1"/>
  <c r="G86" i="1" s="1"/>
  <c r="D87" i="1"/>
  <c r="E87" i="1"/>
  <c r="F87" i="1" s="1"/>
  <c r="G87" i="1" s="1"/>
  <c r="D88" i="1"/>
  <c r="E88" i="1"/>
  <c r="F88" i="1" s="1"/>
  <c r="D89" i="1"/>
  <c r="E89" i="1"/>
  <c r="F89" i="1" s="1"/>
  <c r="G89" i="1" s="1"/>
  <c r="E85" i="1"/>
  <c r="F85" i="1" s="1"/>
  <c r="E84" i="1"/>
  <c r="F84" i="1" s="1"/>
  <c r="G84" i="1" s="1"/>
  <c r="E83" i="1"/>
  <c r="F83" i="1" s="1"/>
  <c r="E82" i="1"/>
  <c r="E81" i="1"/>
  <c r="F81" i="1" s="1"/>
  <c r="G81" i="1" s="1"/>
  <c r="E80" i="1"/>
  <c r="F80" i="1" s="1"/>
  <c r="E79" i="1"/>
  <c r="F79" i="1" s="1"/>
  <c r="G79" i="1" s="1"/>
  <c r="E78" i="1"/>
  <c r="F78" i="1" s="1"/>
  <c r="E77" i="1"/>
  <c r="F77" i="1" s="1"/>
  <c r="G77" i="1" s="1"/>
  <c r="E76" i="1"/>
  <c r="F76" i="1" s="1"/>
  <c r="E75" i="1"/>
  <c r="F75" i="1" s="1"/>
  <c r="E74" i="1"/>
  <c r="F74" i="1" s="1"/>
  <c r="G74" i="1" s="1"/>
  <c r="E73" i="1"/>
  <c r="F73" i="1" s="1"/>
  <c r="G73" i="1" s="1"/>
  <c r="E72" i="1"/>
  <c r="F72" i="1" s="1"/>
  <c r="E71" i="1"/>
  <c r="E70" i="1"/>
  <c r="F70" i="1" s="1"/>
  <c r="E69" i="1"/>
  <c r="F69" i="1" s="1"/>
  <c r="E68" i="1"/>
  <c r="F68" i="1" s="1"/>
  <c r="E67" i="1"/>
  <c r="F67" i="1" s="1"/>
  <c r="G67" i="1" s="1"/>
  <c r="F82" i="1"/>
  <c r="G82" i="1" s="1"/>
  <c r="F71" i="1"/>
  <c r="G71" i="1" s="1"/>
  <c r="E66" i="1"/>
  <c r="F66" i="1" s="1"/>
  <c r="G66" i="1" s="1"/>
  <c r="F43" i="1"/>
  <c r="F55" i="1" s="1"/>
  <c r="E43" i="1"/>
  <c r="E55" i="1" s="1"/>
  <c r="D43" i="1"/>
  <c r="D55" i="1" s="1"/>
  <c r="C43" i="1"/>
  <c r="C55" i="1" s="1"/>
  <c r="C46" i="1"/>
  <c r="C47" i="1" s="1"/>
  <c r="C49" i="1" s="1"/>
  <c r="F34" i="1"/>
  <c r="F36" i="1" s="1"/>
  <c r="F38" i="1" s="1"/>
  <c r="F39" i="1" s="1"/>
  <c r="E34" i="1"/>
  <c r="E36" i="1" s="1"/>
  <c r="E38" i="1" s="1"/>
  <c r="E39" i="1" s="1"/>
  <c r="D34" i="1"/>
  <c r="C34" i="1"/>
  <c r="C36" i="1" s="1"/>
  <c r="C38" i="1" s="1"/>
  <c r="C39" i="1" s="1"/>
  <c r="C35" i="1"/>
  <c r="D35" i="1"/>
  <c r="F35" i="1"/>
  <c r="E35" i="1"/>
  <c r="C58" i="1"/>
  <c r="C59" i="1" s="1"/>
  <c r="C61" i="1" s="1"/>
  <c r="D66" i="1"/>
  <c r="D46" i="1"/>
  <c r="D47" i="1" s="1"/>
  <c r="D49" i="1" s="1"/>
  <c r="D67" i="1"/>
  <c r="D68" i="1"/>
  <c r="D69" i="1"/>
  <c r="D70" i="1"/>
  <c r="D71" i="1"/>
  <c r="D72" i="1"/>
  <c r="D73" i="1"/>
  <c r="D74" i="1"/>
  <c r="D75" i="1"/>
  <c r="D76" i="1"/>
  <c r="D77" i="1"/>
  <c r="D78" i="1"/>
  <c r="D79" i="1"/>
  <c r="D80" i="1"/>
  <c r="D81" i="1"/>
  <c r="D82" i="1"/>
  <c r="D83" i="1"/>
  <c r="D84" i="1"/>
  <c r="D85" i="1"/>
  <c r="D58" i="1"/>
  <c r="D59" i="1" s="1"/>
  <c r="D61" i="1" s="1"/>
  <c r="F58" i="1"/>
  <c r="F59" i="1" s="1"/>
  <c r="F61" i="1" s="1"/>
  <c r="E58" i="1"/>
  <c r="E59" i="1" s="1"/>
  <c r="E61" i="1" s="1"/>
  <c r="E30" i="1"/>
  <c r="F46" i="1"/>
  <c r="F47" i="1" s="1"/>
  <c r="F49" i="1" s="1"/>
  <c r="E46" i="1"/>
  <c r="E47" i="1" s="1"/>
  <c r="E49" i="1" s="1"/>
  <c r="H72" i="1" l="1"/>
  <c r="I72" i="1" s="1"/>
  <c r="H89" i="1"/>
  <c r="I89" i="1" s="1"/>
  <c r="H82" i="1"/>
  <c r="I82" i="1" s="1"/>
  <c r="H73" i="1"/>
  <c r="I73" i="1" s="1"/>
  <c r="H93" i="1"/>
  <c r="I93" i="1" s="1"/>
  <c r="G93" i="1"/>
  <c r="G80" i="1"/>
  <c r="H80" i="1"/>
  <c r="I80" i="1" s="1"/>
  <c r="G68" i="1"/>
  <c r="H68" i="1"/>
  <c r="I68" i="1" s="1"/>
  <c r="G76" i="1"/>
  <c r="H76" i="1"/>
  <c r="I76" i="1" s="1"/>
  <c r="G69" i="1"/>
  <c r="H69" i="1"/>
  <c r="I69" i="1" s="1"/>
  <c r="G85" i="1"/>
  <c r="H85" i="1"/>
  <c r="I85" i="1" s="1"/>
  <c r="G72" i="1"/>
  <c r="H79" i="1"/>
  <c r="I79" i="1" s="1"/>
  <c r="H77" i="1"/>
  <c r="I77" i="1" s="1"/>
  <c r="H74" i="1"/>
  <c r="I74" i="1" s="1"/>
  <c r="H84" i="1"/>
  <c r="I84" i="1" s="1"/>
  <c r="G90" i="1"/>
  <c r="H90" i="1"/>
  <c r="I90" i="1" s="1"/>
  <c r="H92" i="1"/>
  <c r="I92" i="1" s="1"/>
  <c r="G92" i="1"/>
  <c r="G95" i="1"/>
  <c r="H95" i="1"/>
  <c r="I95" i="1" s="1"/>
  <c r="G94" i="1"/>
  <c r="H94" i="1"/>
  <c r="I94" i="1" s="1"/>
  <c r="G91" i="1"/>
  <c r="H91" i="1"/>
  <c r="I91" i="1" s="1"/>
  <c r="H88" i="1"/>
  <c r="I88" i="1" s="1"/>
  <c r="G88" i="1"/>
  <c r="H86" i="1"/>
  <c r="I86" i="1" s="1"/>
  <c r="H87" i="1"/>
  <c r="I87" i="1" s="1"/>
  <c r="G83" i="1"/>
  <c r="H83" i="1"/>
  <c r="I83" i="1" s="1"/>
  <c r="H70" i="1"/>
  <c r="I70" i="1" s="1"/>
  <c r="G70" i="1"/>
  <c r="H78" i="1"/>
  <c r="I78" i="1" s="1"/>
  <c r="G78" i="1"/>
  <c r="G75" i="1"/>
  <c r="H75" i="1"/>
  <c r="I75" i="1" s="1"/>
  <c r="H81" i="1"/>
  <c r="I81" i="1" s="1"/>
  <c r="H71" i="1"/>
  <c r="I71" i="1" s="1"/>
  <c r="H66" i="1"/>
  <c r="I66" i="1" s="1"/>
  <c r="H67" i="1"/>
  <c r="I67" i="1" s="1"/>
  <c r="C62" i="1"/>
  <c r="C63" i="1" s="1"/>
  <c r="C50" i="1"/>
  <c r="C51" i="1" s="1"/>
  <c r="D50" i="1"/>
  <c r="D51" i="1" s="1"/>
  <c r="D36" i="1"/>
  <c r="D38" i="1" s="1"/>
  <c r="D39" i="1" s="1"/>
  <c r="E62" i="1"/>
  <c r="E63" i="1" s="1"/>
  <c r="F62" i="1"/>
  <c r="F63" i="1" s="1"/>
  <c r="F50" i="1"/>
  <c r="F51" i="1" s="1"/>
  <c r="E50" i="1"/>
  <c r="E51" i="1" s="1"/>
  <c r="D62" i="1" l="1"/>
  <c r="D63" i="1" s="1"/>
</calcChain>
</file>

<file path=xl/sharedStrings.xml><?xml version="1.0" encoding="utf-8"?>
<sst xmlns="http://schemas.openxmlformats.org/spreadsheetml/2006/main" count="130" uniqueCount="64">
  <si>
    <t>nombre de disques sur un DC</t>
  </si>
  <si>
    <t>Taux de panne journalier</t>
  </si>
  <si>
    <t>Proba de perte d'un de nos disques dur pendant ce temps</t>
  </si>
  <si>
    <t>site</t>
  </si>
  <si>
    <t>mise en service</t>
  </si>
  <si>
    <t>durée (ans)</t>
  </si>
  <si>
    <t>RBX1</t>
  </si>
  <si>
    <t>RBX2</t>
  </si>
  <si>
    <t>RBX3</t>
  </si>
  <si>
    <t>RBX4</t>
  </si>
  <si>
    <t>SBG1</t>
  </si>
  <si>
    <t>BHS1</t>
  </si>
  <si>
    <t>GRA1</t>
  </si>
  <si>
    <t>BHS2</t>
  </si>
  <si>
    <t>RBX5</t>
  </si>
  <si>
    <t>SBG2</t>
  </si>
  <si>
    <t>BHS3</t>
  </si>
  <si>
    <t>SBG3</t>
  </si>
  <si>
    <t>BHS4</t>
  </si>
  <si>
    <t>RBX6</t>
  </si>
  <si>
    <t>SYD1</t>
  </si>
  <si>
    <t>BHS5</t>
  </si>
  <si>
    <t>BHS6</t>
  </si>
  <si>
    <t>LIM1</t>
  </si>
  <si>
    <t>GRA2</t>
  </si>
  <si>
    <t>RBX7</t>
  </si>
  <si>
    <t>SBG4</t>
  </si>
  <si>
    <t>WAW1</t>
  </si>
  <si>
    <t>SGP1</t>
  </si>
  <si>
    <t>LON1</t>
  </si>
  <si>
    <t>HIL1</t>
  </si>
  <si>
    <t>VIN1</t>
  </si>
  <si>
    <t>Total</t>
  </si>
  <si>
    <t>Nombre d'années de DC opérées par OVH</t>
  </si>
  <si>
    <t xml:space="preserve"> λ² : proba que 2 DC brulent un meme jour
(hyp = le risques des 2 incendies sont indépendants)</t>
  </si>
  <si>
    <t>n : nombre de jours pour reconstituer le niveau de redondance</t>
  </si>
  <si>
    <t>Durée de ré injection d'un nouveau disque (en jours), 
Le chiffre peut paraitre élevé : l'explication est que la configuration et injection d'une machine dans un cluster est automatisé et se fait en quelques minutes. Mais après il faut encore que le cluster ré organise les données sur les disques, opération longue et bridée pour ne pas pénaliser le niveau de service (on pourrait donc aller plus vite en suspendant le service)</t>
  </si>
  <si>
    <t>Taux de panne annuel d'un disque dur 
(source : https://www.3dvf.com/taux-de-panne-plus-de-160-000-disques-durs-analyses-par-backblaze/)</t>
  </si>
  <si>
    <t>Proba qu'un disque dur donne tombe en panne pendant le temps de re-injection d'un 1 disque</t>
  </si>
  <si>
    <t>L = 1-(1-λ²)^n : proba qu'un jour un DC brule et qu'un second brule moins de n jours après (càd avant que la redondance ait été reconstituée)
cf formule d'Abraham de Moivre</t>
  </si>
  <si>
    <t>Proba de perte d'un de nos disques dur restant pendant la ré-injection</t>
  </si>
  <si>
    <t>Proba qu'un jour donné un DC brule et que l'on perde un disque dur dans un autre DC avant d'avoir ré-inejcté au moins 1 disque dur</t>
  </si>
  <si>
    <t>MTTF</t>
  </si>
  <si>
    <t>Proba qu'un jour un DC brule, que dans les 5 jours on perde un second DataCenter, puis qu'en moins de 3 jours on perdre un disque dur dans le dernier DC</t>
  </si>
  <si>
    <t>Durée moyenne avant qu'un DC brule, que dans les 5 jours on perde un second DataCenter, puis qu'en moins de 3 jours on perdre un disque dur dans le dernier DC</t>
  </si>
  <si>
    <t>λ</t>
  </si>
  <si>
    <t>durée moyenne (en années) avant que 2 DC brulent à moins de n jours d'écart</t>
  </si>
  <si>
    <t>1/L : durée moyenne avant que 2 DC brulent à moins de n jours d'écart</t>
  </si>
  <si>
    <t>=&gt; sous ces hypothèses, il s'écoule en moyenne de 10 à 67 milles ans avant qu'un Data Center d'OVH ne soit détruit et que moins de 3 jours après un disque tombe en panne sur un autre DataCenter.</t>
  </si>
  <si>
    <t>Durée moyenne avant qu'un DC brule et qu'un disque du second DC tombe en panne avant que l'on ait pu reconstituer notre redondance</t>
  </si>
  <si>
    <t>MTTF : Mean Time To Failure = hypothèse du nombre moyen d'années avant qu'un Data Center d'OVH ne soit détruit.</t>
  </si>
  <si>
    <t>MTTF : Mean Time To Failure = hypothèse du nombre moyen d'années avant qu'un Data Center d'OVH ne soit détruit.
Pour ceux qui veulent creuser : cf MeanTimeToFailure : https://fr.wikipedia.org/wiki/Taux_de_d%C3%A9faillance</t>
  </si>
  <si>
    <t>Durée de ré injection d'un nouveau disque (en jours)</t>
  </si>
  <si>
    <t>PROBABILITE DE PERTE RAPPROCHEE DE DEUX DATACENTERS PUIS D'UN DISQUE</t>
  </si>
  <si>
    <t>PROBABILITE DE PERTE RAPPROCHEE DE 2 DATACENTERS</t>
  </si>
  <si>
    <t>Proba qu'un jour un DC brule et qu'un second brule moins de n jours après</t>
  </si>
  <si>
    <t>=&gt; sous ces hypothèses, il s'écoule en moyenne de 22 à 988 millions d'années avant que deux Data Centers brulent et que moins de 3 jours après un disque tombe en panne sur un autre Data Center.</t>
  </si>
  <si>
    <t>Proba qu'un jour un DC brule et qu'un second brule moins de n jours après puis qu'un disque tombe en panne</t>
  </si>
  <si>
    <t>durée moyenne (en années) avant que 2 DC brulent à moins de n jours d'écart puis qu'un disque tombe en panne en moins de 3jours</t>
  </si>
  <si>
    <t>proba de ne pas avoir d'Accident majeur pendant 170 ans</t>
  </si>
  <si>
    <t xml:space="preserve"> λ = 1/MTTF : proba qu'un DC brule un jour donné = taux de défaillance journalier
hypothèse : probabilité d'Accident constante, approximation raisonnable à cette échelle de temps dont on peut considérer qu’elle lisse à la fois l'usure et les travaux d'entretient</t>
  </si>
  <si>
    <t>=&gt; sous ces hypothèses, il s'écoule en moyenne de 65 000 ans à près de 3 millions d'années avant que deux Data Center d'OVH soient perdus à moins de 5 jours d'écarts.</t>
  </si>
  <si>
    <t>PROBABILITE DE PERTE RAPPROCHEE D'UN DATACENTER PUIS D'UN DISQUE SUPPLEMENTAIRE</t>
  </si>
  <si>
    <t>(1-1/λ)^170 : proba pour qu'OVH ne connaisse qu'une seule perte de DC en 170 ans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</si>
</sst>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E+00"/>
    <numFmt numFmtId="166" formatCode="_-* #,##0_-&quot;ans&quot;;\-* #,##0_-;_-* &quot;-&quot;??_-;_-@_-"/>
    <numFmt numFmtId="167" formatCode="0.0%"/>
    <numFmt numFmtId="168" formatCode="0&quot; ans&quot;"/>
    <numFmt numFmtId="169" formatCode="0.000%"/>
  </numFmts>
  <fonts count="8" x14ac:knownFonts="1">
    <font>
      <sz val="11"/>
      <color theme="1"/>
      <name val="Calibri"/>
      <family val="2"/>
      <scheme val="minor"/>
    </font>
    <font>
      <sz val="11"/>
      <color theme="1"/>
      <name val="Calibri"/>
      <family val="2"/>
      <scheme val="minor"/>
    </font>
    <font>
      <b/>
      <sz val="8"/>
      <color rgb="FFDDDDDD"/>
      <name val="Arial"/>
      <family val="2"/>
    </font>
    <font>
      <sz val="8"/>
      <color rgb="FFDDDDDD"/>
      <name val="Arial"/>
      <family val="2"/>
    </font>
    <font>
      <b/>
      <sz val="11"/>
      <color theme="1"/>
      <name val="Calibri"/>
      <family val="2"/>
      <scheme val="minor"/>
    </font>
    <font>
      <b/>
      <sz val="11"/>
      <color theme="4" tint="-0.249977111117893"/>
      <name val="Calibri"/>
      <family val="2"/>
      <scheme val="minor"/>
    </font>
    <font>
      <sz val="11"/>
      <color theme="5"/>
      <name val="Calibri"/>
      <family val="2"/>
      <scheme val="minor"/>
    </font>
    <font>
      <b/>
      <sz val="11"/>
      <color theme="5"/>
      <name val="Calibri"/>
      <family val="2"/>
      <scheme val="minor"/>
    </font>
  </fonts>
  <fills count="3">
    <fill>
      <patternFill patternType="none"/>
    </fill>
    <fill>
      <patternFill patternType="gray125"/>
    </fill>
    <fill>
      <patternFill patternType="solid">
        <fgColor rgb="FF2F3E4E"/>
        <bgColor indexed="64"/>
      </patternFill>
    </fill>
  </fills>
  <borders count="7">
    <border>
      <left/>
      <right/>
      <top/>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164" fontId="0" fillId="0" borderId="0" xfId="0" applyNumberFormat="1"/>
    <xf numFmtId="0" fontId="0" fillId="0" borderId="0" xfId="0" applyAlignment="1">
      <alignment wrapText="1"/>
    </xf>
    <xf numFmtId="0" fontId="2" fillId="2" borderId="0" xfId="0" applyFont="1" applyFill="1" applyAlignment="1">
      <alignment horizontal="left" vertical="center" wrapText="1" indent="1"/>
    </xf>
    <xf numFmtId="0" fontId="3" fillId="2" borderId="0" xfId="0" applyFont="1" applyFill="1" applyAlignment="1">
      <alignment horizontal="left" vertical="center" wrapText="1" indent="1"/>
    </xf>
    <xf numFmtId="0" fontId="0" fillId="0" borderId="0" xfId="0" applyAlignment="1">
      <alignment horizontal="center"/>
    </xf>
    <xf numFmtId="164" fontId="0" fillId="0" borderId="1" xfId="1" applyNumberFormat="1" applyFont="1" applyBorder="1" applyAlignment="1">
      <alignment vertical="center"/>
    </xf>
    <xf numFmtId="165" fontId="0" fillId="0" borderId="1" xfId="1" applyNumberFormat="1" applyFont="1" applyBorder="1" applyAlignment="1">
      <alignment vertical="center"/>
    </xf>
    <xf numFmtId="165" fontId="0" fillId="0" borderId="1" xfId="0" applyNumberFormat="1" applyBorder="1" applyAlignment="1">
      <alignment vertical="center"/>
    </xf>
    <xf numFmtId="166" fontId="4" fillId="0" borderId="1" xfId="1" applyNumberFormat="1" applyFont="1" applyBorder="1" applyAlignment="1">
      <alignment vertical="center"/>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Fill="1" applyBorder="1" applyAlignment="1">
      <alignment vertical="center"/>
    </xf>
    <xf numFmtId="164" fontId="0" fillId="0" borderId="0" xfId="1" applyNumberFormat="1" applyFont="1" applyBorder="1" applyAlignment="1">
      <alignment vertical="center"/>
    </xf>
    <xf numFmtId="9" fontId="0" fillId="0" borderId="0" xfId="2" applyFont="1"/>
    <xf numFmtId="10" fontId="0" fillId="0" borderId="0" xfId="2" applyNumberFormat="1" applyFont="1"/>
    <xf numFmtId="9" fontId="0" fillId="0" borderId="0" xfId="2" applyNumberFormat="1" applyFont="1"/>
    <xf numFmtId="168" fontId="0" fillId="0" borderId="0" xfId="0" applyNumberFormat="1"/>
    <xf numFmtId="0" fontId="5" fillId="0" borderId="0" xfId="0" applyFont="1" applyAlignment="1">
      <alignment wrapText="1"/>
    </xf>
    <xf numFmtId="167" fontId="0" fillId="0" borderId="1" xfId="2" applyNumberFormat="1" applyFont="1" applyFill="1" applyBorder="1" applyAlignment="1">
      <alignment vertical="center"/>
    </xf>
    <xf numFmtId="168" fontId="0" fillId="0" borderId="1" xfId="0" applyNumberFormat="1" applyBorder="1" applyAlignment="1">
      <alignment vertical="center"/>
    </xf>
    <xf numFmtId="168" fontId="6" fillId="0" borderId="1" xfId="0" applyNumberFormat="1" applyFont="1" applyBorder="1" applyAlignment="1">
      <alignment vertical="center"/>
    </xf>
    <xf numFmtId="11" fontId="0" fillId="0" borderId="0" xfId="1" applyNumberFormat="1" applyFont="1"/>
    <xf numFmtId="11" fontId="0" fillId="0" borderId="0" xfId="0" applyNumberFormat="1"/>
    <xf numFmtId="166" fontId="7" fillId="0" borderId="1" xfId="1" applyNumberFormat="1" applyFont="1" applyBorder="1" applyAlignment="1">
      <alignment vertical="center"/>
    </xf>
    <xf numFmtId="43" fontId="0" fillId="0" borderId="0" xfId="1" applyFont="1"/>
    <xf numFmtId="0" fontId="4" fillId="0" borderId="0" xfId="0" quotePrefix="1" applyFont="1" applyAlignment="1">
      <alignment horizontal="left" wrapText="1"/>
    </xf>
    <xf numFmtId="169" fontId="0" fillId="0" borderId="0" xfId="2" applyNumberFormat="1" applyFont="1"/>
    <xf numFmtId="0" fontId="4" fillId="0" borderId="0" xfId="0" quotePrefix="1" applyFont="1" applyAlignment="1">
      <alignment horizontal="left" wrapText="1"/>
    </xf>
    <xf numFmtId="0" fontId="0" fillId="0" borderId="5" xfId="0" applyBorder="1" applyAlignment="1">
      <alignment wrapText="1"/>
    </xf>
    <xf numFmtId="168" fontId="0" fillId="0" borderId="6" xfId="0" applyNumberFormat="1" applyBorder="1" applyAlignment="1">
      <alignment vertical="center"/>
    </xf>
    <xf numFmtId="0" fontId="0" fillId="0" borderId="6" xfId="0" applyFill="1" applyBorder="1" applyAlignment="1">
      <alignment horizontal="center" vertical="center"/>
    </xf>
    <xf numFmtId="9" fontId="0" fillId="0" borderId="6" xfId="0" applyNumberFormat="1" applyFill="1" applyBorder="1" applyAlignment="1">
      <alignment horizontal="center" vertical="center"/>
    </xf>
    <xf numFmtId="165" fontId="0" fillId="0" borderId="6" xfId="0" applyNumberFormat="1" applyBorder="1" applyAlignment="1">
      <alignment vertical="center"/>
    </xf>
    <xf numFmtId="0" fontId="0" fillId="0" borderId="6" xfId="0" applyFill="1" applyBorder="1" applyAlignment="1">
      <alignment vertical="center"/>
    </xf>
    <xf numFmtId="166" fontId="4" fillId="0" borderId="6" xfId="1" applyNumberFormat="1" applyFont="1" applyBorder="1" applyAlignment="1">
      <alignment vertical="center"/>
    </xf>
    <xf numFmtId="165" fontId="0" fillId="0" borderId="6" xfId="1" applyNumberFormat="1" applyFont="1" applyBorder="1" applyAlignment="1">
      <alignment vertical="center"/>
    </xf>
    <xf numFmtId="167" fontId="0" fillId="0" borderId="6" xfId="2" applyNumberFormat="1" applyFont="1" applyFill="1" applyBorder="1" applyAlignment="1">
      <alignment vertical="center"/>
    </xf>
    <xf numFmtId="164" fontId="0" fillId="0" borderId="6" xfId="1" applyNumberFormat="1" applyFont="1" applyBorder="1" applyAlignment="1">
      <alignment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0" borderId="0" xfId="0" quotePrefix="1" applyFont="1" applyAlignment="1">
      <alignment horizontal="left" wrapText="1"/>
    </xf>
    <xf numFmtId="0" fontId="5" fillId="0" borderId="0" xfId="0" applyFont="1" applyAlignment="1">
      <alignment horizont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9" fontId="0" fillId="0" borderId="1" xfId="0" applyNumberFormat="1" applyFill="1" applyBorder="1" applyAlignment="1">
      <alignment horizontal="center" vertical="center"/>
    </xf>
    <xf numFmtId="9" fontId="0" fillId="0" borderId="6" xfId="0" applyNumberFormat="1" applyFill="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Probabilité de ne pas avoir d'Accident pendant 170 ans en fonction du "temps</a:t>
            </a:r>
            <a:r>
              <a:rPr lang="fr-FR" baseline="0"/>
              <a:t> moyen avant perte" d'un DC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Calculs!$C$66:$C$95</c:f>
              <c:numCache>
                <c:formatCode>0" ans"</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Calculs!$D$66:$D$95</c:f>
              <c:numCache>
                <c:formatCode>0.000%</c:formatCode>
                <c:ptCount val="30"/>
                <c:pt idx="0" formatCode="0%">
                  <c:v>1.6642808065898284E-8</c:v>
                </c:pt>
                <c:pt idx="1">
                  <c:v>1.6331004523557473E-4</c:v>
                </c:pt>
                <c:pt idx="2" formatCode="0.00%">
                  <c:v>3.1408438131346503E-3</c:v>
                </c:pt>
                <c:pt idx="3" formatCode="0.00%">
                  <c:v>1.3514023467390451E-2</c:v>
                </c:pt>
                <c:pt idx="4" formatCode="0.00%">
                  <c:v>3.2242808786205675E-2</c:v>
                </c:pt>
                <c:pt idx="5" formatCode="0.00%">
                  <c:v>5.7428756672400653E-2</c:v>
                </c:pt>
                <c:pt idx="6" formatCode="0%">
                  <c:v>8.6632056293416929E-2</c:v>
                </c:pt>
                <c:pt idx="7" formatCode="0%">
                  <c:v>0.11784406928125575</c:v>
                </c:pt>
                <c:pt idx="8" formatCode="0%">
                  <c:v>0.14964924322218501</c:v>
                </c:pt>
                <c:pt idx="9" formatCode="0%">
                  <c:v>0.18112695312596999</c:v>
                </c:pt>
                <c:pt idx="10" formatCode="0%">
                  <c:v>0.21171331530822307</c:v>
                </c:pt>
                <c:pt idx="11" formatCode="0%">
                  <c:v>0.24108578752743248</c:v>
                </c:pt>
                <c:pt idx="12" formatCode="0%">
                  <c:v>0.26907965284934826</c:v>
                </c:pt>
                <c:pt idx="13" formatCode="0%">
                  <c:v>0.29563100372338141</c:v>
                </c:pt>
                <c:pt idx="14" formatCode="0%">
                  <c:v>0.32073886691291037</c:v>
                </c:pt>
                <c:pt idx="15" formatCode="0%">
                  <c:v>0.3444403984632175</c:v>
                </c:pt>
                <c:pt idx="16" formatCode="0%">
                  <c:v>0.36679478303256602</c:v>
                </c:pt>
                <c:pt idx="17" formatCode="0%">
                  <c:v>0.38787286584244329</c:v>
                </c:pt>
                <c:pt idx="18" formatCode="0%">
                  <c:v>0.40775054244550324</c:v>
                </c:pt>
                <c:pt idx="19" formatCode="0%">
                  <c:v>0.4265046070983024</c:v>
                </c:pt>
                <c:pt idx="20" formatCode="0%">
                  <c:v>0.44421020764228142</c:v>
                </c:pt>
                <c:pt idx="21" formatCode="0%">
                  <c:v>0.46093934786415253</c:v>
                </c:pt>
                <c:pt idx="22" formatCode="0%">
                  <c:v>0.47676006991455316</c:v>
                </c:pt>
                <c:pt idx="23" formatCode="0%">
                  <c:v>0.49173607478686482</c:v>
                </c:pt>
                <c:pt idx="24" formatCode="0%">
                  <c:v>0.50592662121032905</c:v>
                </c:pt>
                <c:pt idx="25" formatCode="0%">
                  <c:v>0.51938659759359906</c:v>
                </c:pt>
                <c:pt idx="26" formatCode="0%">
                  <c:v>0.53216669757722801</c:v>
                </c:pt>
                <c:pt idx="27" formatCode="0%">
                  <c:v>0.54431365361109363</c:v>
                </c:pt>
                <c:pt idx="28" formatCode="0%">
                  <c:v>0.55587049886287543</c:v>
                </c:pt>
                <c:pt idx="29" formatCode="0%">
                  <c:v>0.5668768383645767</c:v>
                </c:pt>
              </c:numCache>
            </c:numRef>
          </c:yVal>
          <c:smooth val="0"/>
          <c:extLst>
            <c:ext xmlns:c16="http://schemas.microsoft.com/office/drawing/2014/chart" uri="{C3380CC4-5D6E-409C-BE32-E72D297353CC}">
              <c16:uniqueId val="{00000000-D8B3-4411-AE5C-F381D723E1CE}"/>
            </c:ext>
          </c:extLst>
        </c:ser>
        <c:dLbls>
          <c:showLegendKey val="0"/>
          <c:showVal val="0"/>
          <c:showCatName val="0"/>
          <c:showSerName val="0"/>
          <c:showPercent val="0"/>
          <c:showBubbleSize val="0"/>
        </c:dLbls>
        <c:axId val="522679184"/>
        <c:axId val="522675440"/>
      </c:scatterChart>
      <c:valAx>
        <c:axId val="5226791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Hypothèse de "temps moyen avant perte" d'un DC par OVH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quot; ans&quot;"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675440"/>
        <c:crosses val="autoZero"/>
        <c:crossBetween val="midCat"/>
      </c:valAx>
      <c:valAx>
        <c:axId val="52267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Probabilité de ne pas avoir</a:t>
                </a:r>
                <a:r>
                  <a:rPr lang="fr-FR" baseline="0"/>
                  <a:t> d'Accident en 170 ans</a:t>
                </a:r>
                <a:endParaRPr lang="fr-FR"/>
              </a:p>
            </c:rich>
          </c:tx>
          <c:layout>
            <c:manualLayout>
              <c:xMode val="edge"/>
              <c:yMode val="edge"/>
              <c:x val="1.9471534560663702E-2"/>
              <c:y val="0.130710666825984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679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Probabilité de ne pas avoir d'Accident pendant 170 ans en fonction du "temps</a:t>
            </a:r>
            <a:r>
              <a:rPr lang="fr-FR" baseline="0"/>
              <a:t> moyen avant perte" d'un DC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'Pour images article'!$C$58:$C$87</c:f>
              <c:numCache>
                <c:formatCode>0" ans"</c:formatCode>
                <c:ptCount val="30"/>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numCache>
            </c:numRef>
          </c:xVal>
          <c:yVal>
            <c:numRef>
              <c:f>'Pour images article'!$D$58:$D$87</c:f>
              <c:numCache>
                <c:formatCode>0.000%</c:formatCode>
                <c:ptCount val="30"/>
                <c:pt idx="0" formatCode="0%">
                  <c:v>1.6642808065898284E-8</c:v>
                </c:pt>
                <c:pt idx="1">
                  <c:v>1.6331004523557473E-4</c:v>
                </c:pt>
                <c:pt idx="2" formatCode="0.00%">
                  <c:v>3.1408438131346503E-3</c:v>
                </c:pt>
                <c:pt idx="3" formatCode="0.00%">
                  <c:v>1.3514023467390451E-2</c:v>
                </c:pt>
                <c:pt idx="4" formatCode="0.00%">
                  <c:v>3.2242808786205675E-2</c:v>
                </c:pt>
                <c:pt idx="5" formatCode="0.00%">
                  <c:v>5.7428756672400653E-2</c:v>
                </c:pt>
                <c:pt idx="6" formatCode="0%">
                  <c:v>8.6632056293416929E-2</c:v>
                </c:pt>
                <c:pt idx="7" formatCode="0%">
                  <c:v>0.11784406928125575</c:v>
                </c:pt>
                <c:pt idx="8" formatCode="0%">
                  <c:v>0.14964924322218501</c:v>
                </c:pt>
                <c:pt idx="9" formatCode="0%">
                  <c:v>0.18112695312596999</c:v>
                </c:pt>
                <c:pt idx="10" formatCode="0%">
                  <c:v>0.21171331530822307</c:v>
                </c:pt>
                <c:pt idx="11" formatCode="0%">
                  <c:v>0.24108578752743248</c:v>
                </c:pt>
                <c:pt idx="12" formatCode="0%">
                  <c:v>0.26907965284934826</c:v>
                </c:pt>
                <c:pt idx="13" formatCode="0%">
                  <c:v>0.29563100372338141</c:v>
                </c:pt>
                <c:pt idx="14" formatCode="0%">
                  <c:v>0.32073886691291037</c:v>
                </c:pt>
                <c:pt idx="15" formatCode="0%">
                  <c:v>0.3444403984632175</c:v>
                </c:pt>
                <c:pt idx="16" formatCode="0%">
                  <c:v>0.36679478303256602</c:v>
                </c:pt>
                <c:pt idx="17" formatCode="0%">
                  <c:v>0.38787286584244329</c:v>
                </c:pt>
                <c:pt idx="18" formatCode="0%">
                  <c:v>0.40775054244550324</c:v>
                </c:pt>
                <c:pt idx="19" formatCode="0%">
                  <c:v>0.4265046070983024</c:v>
                </c:pt>
                <c:pt idx="20" formatCode="0%">
                  <c:v>0.44421020764228142</c:v>
                </c:pt>
                <c:pt idx="21" formatCode="0%">
                  <c:v>0.46093934786415253</c:v>
                </c:pt>
                <c:pt idx="22" formatCode="0%">
                  <c:v>0.47676006991455316</c:v>
                </c:pt>
                <c:pt idx="23" formatCode="0%">
                  <c:v>0.49173607478686482</c:v>
                </c:pt>
                <c:pt idx="24" formatCode="0%">
                  <c:v>0.50592662121032905</c:v>
                </c:pt>
                <c:pt idx="25" formatCode="0%">
                  <c:v>0.51938659759359906</c:v>
                </c:pt>
                <c:pt idx="26" formatCode="0%">
                  <c:v>0.53216669757722801</c:v>
                </c:pt>
                <c:pt idx="27" formatCode="0%">
                  <c:v>0.54431365361109363</c:v>
                </c:pt>
                <c:pt idx="28" formatCode="0%">
                  <c:v>0.55587049886287543</c:v>
                </c:pt>
                <c:pt idx="29" formatCode="0%">
                  <c:v>0.5668768383645767</c:v>
                </c:pt>
              </c:numCache>
            </c:numRef>
          </c:yVal>
          <c:smooth val="0"/>
          <c:extLst>
            <c:ext xmlns:c16="http://schemas.microsoft.com/office/drawing/2014/chart" uri="{C3380CC4-5D6E-409C-BE32-E72D297353CC}">
              <c16:uniqueId val="{00000000-9403-47C2-BEED-03C93A05230C}"/>
            </c:ext>
          </c:extLst>
        </c:ser>
        <c:dLbls>
          <c:showLegendKey val="0"/>
          <c:showVal val="0"/>
          <c:showCatName val="0"/>
          <c:showSerName val="0"/>
          <c:showPercent val="0"/>
          <c:showBubbleSize val="0"/>
        </c:dLbls>
        <c:axId val="522679184"/>
        <c:axId val="522675440"/>
      </c:scatterChart>
      <c:valAx>
        <c:axId val="5226791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Hypothèse de "temps moyen avant perte" d'un DC par OVH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quot; ans&quot;"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675440"/>
        <c:crosses val="autoZero"/>
        <c:crossBetween val="midCat"/>
      </c:valAx>
      <c:valAx>
        <c:axId val="52267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Probabilité de ne pas avoir</a:t>
                </a:r>
                <a:r>
                  <a:rPr lang="fr-FR" baseline="0"/>
                  <a:t> d'Accident en 170 ans</a:t>
                </a:r>
                <a:endParaRPr lang="fr-FR"/>
              </a:p>
            </c:rich>
          </c:tx>
          <c:layout>
            <c:manualLayout>
              <c:xMode val="edge"/>
              <c:yMode val="edge"/>
              <c:x val="1.9471534560663702E-2"/>
              <c:y val="0.130710666825984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679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115126</xdr:colOff>
      <xdr:row>96</xdr:row>
      <xdr:rowOff>35098</xdr:rowOff>
    </xdr:from>
    <xdr:to>
      <xdr:col>6</xdr:col>
      <xdr:colOff>822960</xdr:colOff>
      <xdr:row>114</xdr:row>
      <xdr:rowOff>40640</xdr:rowOff>
    </xdr:to>
    <xdr:graphicFrame macro="">
      <xdr:nvGraphicFramePr>
        <xdr:cNvPr id="2" name="Graphique 1">
          <a:extLst>
            <a:ext uri="{FF2B5EF4-FFF2-40B4-BE49-F238E27FC236}">
              <a16:creationId xmlns:a16="http://schemas.microsoft.com/office/drawing/2014/main" id="{468DD585-CB07-4115-B044-045D313CD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115126</xdr:colOff>
      <xdr:row>88</xdr:row>
      <xdr:rowOff>35098</xdr:rowOff>
    </xdr:from>
    <xdr:to>
      <xdr:col>6</xdr:col>
      <xdr:colOff>822960</xdr:colOff>
      <xdr:row>106</xdr:row>
      <xdr:rowOff>40640</xdr:rowOff>
    </xdr:to>
    <xdr:graphicFrame macro="">
      <xdr:nvGraphicFramePr>
        <xdr:cNvPr id="2" name="Graphique 1">
          <a:extLst>
            <a:ext uri="{FF2B5EF4-FFF2-40B4-BE49-F238E27FC236}">
              <a16:creationId xmlns:a16="http://schemas.microsoft.com/office/drawing/2014/main" id="{AC4FD41E-4B2C-4210-97A3-3C9376DD0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8FF8-20DA-424D-815D-F9BF75209712}">
  <dimension ref="B2:I261"/>
  <sheetViews>
    <sheetView showGridLines="0" tabSelected="1" zoomScaleNormal="100" workbookViewId="0"/>
  </sheetViews>
  <sheetFormatPr baseColWidth="10" defaultRowHeight="14.4" x14ac:dyDescent="0.3"/>
  <cols>
    <col min="1" max="1" width="1.77734375" customWidth="1"/>
    <col min="2" max="2" width="51.5546875" customWidth="1"/>
    <col min="3" max="4" width="17.33203125" customWidth="1"/>
    <col min="5" max="5" width="15.33203125" bestFit="1" customWidth="1"/>
    <col min="6" max="6" width="14.109375" bestFit="1" customWidth="1"/>
    <col min="7" max="7" width="14" bestFit="1" customWidth="1"/>
    <col min="8" max="8" width="20.44140625" bestFit="1" customWidth="1"/>
    <col min="9" max="9" width="15.77734375" bestFit="1" customWidth="1"/>
    <col min="10" max="10" width="12.109375" bestFit="1" customWidth="1"/>
    <col min="12" max="12" width="15.33203125" customWidth="1"/>
    <col min="13" max="13" width="14.109375" customWidth="1"/>
  </cols>
  <sheetData>
    <row r="2" spans="3:6" ht="14.4" customHeight="1" x14ac:dyDescent="0.3">
      <c r="C2" s="43" t="s">
        <v>33</v>
      </c>
      <c r="D2" s="43"/>
      <c r="E2" s="43"/>
    </row>
    <row r="3" spans="3:6" ht="14.4" customHeight="1" x14ac:dyDescent="0.3">
      <c r="C3" s="3" t="s">
        <v>3</v>
      </c>
      <c r="D3" s="3" t="s">
        <v>4</v>
      </c>
      <c r="E3" s="3" t="s">
        <v>5</v>
      </c>
      <c r="F3" s="18"/>
    </row>
    <row r="4" spans="3:6" x14ac:dyDescent="0.3">
      <c r="C4" s="4" t="s">
        <v>6</v>
      </c>
      <c r="D4" s="4">
        <v>2005</v>
      </c>
      <c r="E4" s="4">
        <v>16</v>
      </c>
    </row>
    <row r="5" spans="3:6" x14ac:dyDescent="0.3">
      <c r="C5" s="4" t="s">
        <v>7</v>
      </c>
      <c r="D5" s="4">
        <v>2008</v>
      </c>
      <c r="E5" s="4">
        <v>13</v>
      </c>
    </row>
    <row r="6" spans="3:6" x14ac:dyDescent="0.3">
      <c r="C6" s="4" t="s">
        <v>8</v>
      </c>
      <c r="D6" s="4">
        <v>2010</v>
      </c>
      <c r="E6" s="4">
        <v>11</v>
      </c>
    </row>
    <row r="7" spans="3:6" x14ac:dyDescent="0.3">
      <c r="C7" s="4" t="s">
        <v>9</v>
      </c>
      <c r="D7" s="4">
        <v>2011</v>
      </c>
      <c r="E7" s="4">
        <v>10</v>
      </c>
    </row>
    <row r="8" spans="3:6" x14ac:dyDescent="0.3">
      <c r="C8" s="4" t="s">
        <v>10</v>
      </c>
      <c r="D8" s="4">
        <v>2012</v>
      </c>
      <c r="E8" s="4">
        <v>9</v>
      </c>
    </row>
    <row r="9" spans="3:6" x14ac:dyDescent="0.3">
      <c r="C9" s="4" t="s">
        <v>11</v>
      </c>
      <c r="D9" s="4">
        <v>2012</v>
      </c>
      <c r="E9" s="4">
        <v>9</v>
      </c>
    </row>
    <row r="10" spans="3:6" x14ac:dyDescent="0.3">
      <c r="C10" s="4" t="s">
        <v>12</v>
      </c>
      <c r="D10" s="4">
        <v>2013</v>
      </c>
      <c r="E10" s="4">
        <v>8</v>
      </c>
    </row>
    <row r="11" spans="3:6" x14ac:dyDescent="0.3">
      <c r="C11" s="4" t="s">
        <v>13</v>
      </c>
      <c r="D11" s="4">
        <v>2013</v>
      </c>
      <c r="E11" s="4">
        <v>8</v>
      </c>
    </row>
    <row r="12" spans="3:6" x14ac:dyDescent="0.3">
      <c r="C12" s="4" t="s">
        <v>14</v>
      </c>
      <c r="D12" s="4">
        <v>2013</v>
      </c>
      <c r="E12" s="4">
        <v>8</v>
      </c>
    </row>
    <row r="13" spans="3:6" x14ac:dyDescent="0.3">
      <c r="C13" s="4" t="s">
        <v>15</v>
      </c>
      <c r="D13" s="4">
        <v>2013</v>
      </c>
      <c r="E13" s="4">
        <v>8</v>
      </c>
    </row>
    <row r="14" spans="3:6" x14ac:dyDescent="0.3">
      <c r="C14" s="4" t="s">
        <v>16</v>
      </c>
      <c r="D14" s="4">
        <v>2015</v>
      </c>
      <c r="E14" s="4">
        <v>6</v>
      </c>
    </row>
    <row r="15" spans="3:6" x14ac:dyDescent="0.3">
      <c r="C15" s="4" t="s">
        <v>17</v>
      </c>
      <c r="D15" s="4">
        <v>2015</v>
      </c>
      <c r="E15" s="4">
        <v>6</v>
      </c>
    </row>
    <row r="16" spans="3:6" x14ac:dyDescent="0.3">
      <c r="C16" s="4" t="s">
        <v>18</v>
      </c>
      <c r="D16" s="4">
        <v>2016</v>
      </c>
      <c r="E16" s="4">
        <v>5</v>
      </c>
    </row>
    <row r="17" spans="2:6" x14ac:dyDescent="0.3">
      <c r="C17" s="4" t="s">
        <v>19</v>
      </c>
      <c r="D17" s="4">
        <v>2016</v>
      </c>
      <c r="E17" s="4">
        <v>5</v>
      </c>
    </row>
    <row r="18" spans="2:6" x14ac:dyDescent="0.3">
      <c r="C18" s="4" t="s">
        <v>20</v>
      </c>
      <c r="D18" s="4">
        <v>2017</v>
      </c>
      <c r="E18" s="4">
        <v>4</v>
      </c>
    </row>
    <row r="19" spans="2:6" x14ac:dyDescent="0.3">
      <c r="C19" s="4" t="s">
        <v>21</v>
      </c>
      <c r="D19" s="4">
        <v>2017</v>
      </c>
      <c r="E19" s="4">
        <v>4</v>
      </c>
    </row>
    <row r="20" spans="2:6" x14ac:dyDescent="0.3">
      <c r="C20" s="4" t="s">
        <v>22</v>
      </c>
      <c r="D20" s="4">
        <v>2017</v>
      </c>
      <c r="E20" s="4">
        <v>4</v>
      </c>
    </row>
    <row r="21" spans="2:6" x14ac:dyDescent="0.3">
      <c r="C21" s="4" t="s">
        <v>23</v>
      </c>
      <c r="D21" s="4">
        <v>2017</v>
      </c>
      <c r="E21" s="4">
        <v>4</v>
      </c>
    </row>
    <row r="22" spans="2:6" x14ac:dyDescent="0.3">
      <c r="C22" s="4" t="s">
        <v>24</v>
      </c>
      <c r="D22" s="4">
        <v>2017</v>
      </c>
      <c r="E22" s="4">
        <v>4</v>
      </c>
    </row>
    <row r="23" spans="2:6" x14ac:dyDescent="0.3">
      <c r="C23" s="4" t="s">
        <v>25</v>
      </c>
      <c r="D23" s="4">
        <v>2017</v>
      </c>
      <c r="E23" s="4">
        <v>4</v>
      </c>
    </row>
    <row r="24" spans="2:6" x14ac:dyDescent="0.3">
      <c r="C24" s="4" t="s">
        <v>26</v>
      </c>
      <c r="D24" s="4">
        <v>2017</v>
      </c>
      <c r="E24" s="4">
        <v>4</v>
      </c>
    </row>
    <row r="25" spans="2:6" x14ac:dyDescent="0.3">
      <c r="C25" s="4" t="s">
        <v>27</v>
      </c>
      <c r="D25" s="4">
        <v>2017</v>
      </c>
      <c r="E25" s="4">
        <v>4</v>
      </c>
    </row>
    <row r="26" spans="2:6" x14ac:dyDescent="0.3">
      <c r="C26" s="4" t="s">
        <v>28</v>
      </c>
      <c r="D26" s="4">
        <v>2017</v>
      </c>
      <c r="E26" s="4">
        <v>4</v>
      </c>
    </row>
    <row r="27" spans="2:6" x14ac:dyDescent="0.3">
      <c r="C27" s="4" t="s">
        <v>29</v>
      </c>
      <c r="D27" s="4">
        <v>2017</v>
      </c>
      <c r="E27" s="4">
        <v>4</v>
      </c>
    </row>
    <row r="28" spans="2:6" x14ac:dyDescent="0.3">
      <c r="C28" s="4" t="s">
        <v>30</v>
      </c>
      <c r="D28" s="4">
        <v>2017</v>
      </c>
      <c r="E28" s="4">
        <v>4</v>
      </c>
    </row>
    <row r="29" spans="2:6" x14ac:dyDescent="0.3">
      <c r="C29" s="4" t="s">
        <v>31</v>
      </c>
      <c r="D29" s="4">
        <v>2017</v>
      </c>
      <c r="E29" s="4">
        <v>4</v>
      </c>
    </row>
    <row r="30" spans="2:6" x14ac:dyDescent="0.3">
      <c r="C30" s="4" t="s">
        <v>32</v>
      </c>
      <c r="D30" s="4"/>
      <c r="E30" s="4">
        <f>SUM(E4:E29)</f>
        <v>170</v>
      </c>
    </row>
    <row r="32" spans="2:6" x14ac:dyDescent="0.3">
      <c r="B32" s="39" t="s">
        <v>54</v>
      </c>
      <c r="C32" s="40"/>
      <c r="D32" s="40"/>
      <c r="E32" s="40"/>
      <c r="F32" s="41"/>
    </row>
    <row r="33" spans="2:6" ht="61.8" customHeight="1" x14ac:dyDescent="0.3">
      <c r="B33" s="29" t="s">
        <v>51</v>
      </c>
      <c r="C33" s="20">
        <v>200</v>
      </c>
      <c r="D33" s="21">
        <v>170</v>
      </c>
      <c r="E33" s="20">
        <v>100</v>
      </c>
      <c r="F33" s="30">
        <v>30</v>
      </c>
    </row>
    <row r="34" spans="2:6" ht="72" x14ac:dyDescent="0.3">
      <c r="B34" s="29" t="s">
        <v>60</v>
      </c>
      <c r="C34" s="7">
        <f>1/(C33*365)</f>
        <v>1.3698630136986302E-5</v>
      </c>
      <c r="D34" s="7">
        <f>1/(D33*365)</f>
        <v>1.6116035455278002E-5</v>
      </c>
      <c r="E34" s="7">
        <f>1/(E33*365)</f>
        <v>2.7397260273972603E-5</v>
      </c>
      <c r="F34" s="36">
        <f>1/(F33*365)</f>
        <v>9.1324200913242012E-5</v>
      </c>
    </row>
    <row r="35" spans="2:6" ht="28.8" x14ac:dyDescent="0.3">
      <c r="B35" s="29" t="s">
        <v>63</v>
      </c>
      <c r="C35" s="19">
        <f>(1-1/C33)^($D$33)</f>
        <v>0.4265046070983024</v>
      </c>
      <c r="D35" s="19">
        <f>(1-1/D33)^($D$33)</f>
        <v>0.36679478303256602</v>
      </c>
      <c r="E35" s="19">
        <f>(1-1/E33)^($D$33)</f>
        <v>0.18112695312596999</v>
      </c>
      <c r="F35" s="37">
        <f>(1-1/F33)^($D$33)</f>
        <v>3.1408438131346503E-3</v>
      </c>
    </row>
    <row r="36" spans="2:6" ht="28.8" x14ac:dyDescent="0.3">
      <c r="B36" s="29" t="s">
        <v>34</v>
      </c>
      <c r="C36" s="8">
        <f>C34^2</f>
        <v>1.8765246762994935E-10</v>
      </c>
      <c r="D36" s="8">
        <f>D34^2</f>
        <v>2.5972659879577764E-10</v>
      </c>
      <c r="E36" s="8">
        <f>E34^2</f>
        <v>7.506098705197974E-10</v>
      </c>
      <c r="F36" s="33">
        <f>F34^2</f>
        <v>8.3401096724421925E-9</v>
      </c>
    </row>
    <row r="37" spans="2:6" ht="28.8" x14ac:dyDescent="0.3">
      <c r="B37" s="29" t="s">
        <v>35</v>
      </c>
      <c r="C37" s="6">
        <v>5</v>
      </c>
      <c r="D37" s="6">
        <v>5</v>
      </c>
      <c r="E37" s="6">
        <v>5</v>
      </c>
      <c r="F37" s="38">
        <v>5</v>
      </c>
    </row>
    <row r="38" spans="2:6" ht="57.6" x14ac:dyDescent="0.3">
      <c r="B38" s="29" t="s">
        <v>39</v>
      </c>
      <c r="C38" s="8">
        <f>1-(1-C36)^C37</f>
        <v>9.3826224567550298E-10</v>
      </c>
      <c r="D38" s="8">
        <f t="shared" ref="D38:F38" si="0">1-(1-D36)^D37</f>
        <v>1.2986328679076564E-9</v>
      </c>
      <c r="E38" s="8">
        <f t="shared" si="0"/>
        <v>3.7530495378135242E-9</v>
      </c>
      <c r="F38" s="33">
        <f t="shared" si="0"/>
        <v>4.1700547681600142E-8</v>
      </c>
    </row>
    <row r="39" spans="2:6" ht="28.8" x14ac:dyDescent="0.3">
      <c r="B39" s="29" t="s">
        <v>47</v>
      </c>
      <c r="C39" s="9">
        <f>1/C38/365</f>
        <v>2920000.2877924512</v>
      </c>
      <c r="D39" s="24">
        <f t="shared" ref="D39:F39" si="1">1/D38/365</f>
        <v>2109700.2048095996</v>
      </c>
      <c r="E39" s="9">
        <f t="shared" si="1"/>
        <v>729999.96397419984</v>
      </c>
      <c r="F39" s="35">
        <f t="shared" si="1"/>
        <v>65700.001072315194</v>
      </c>
    </row>
    <row r="40" spans="2:6" ht="39" customHeight="1" x14ac:dyDescent="0.3">
      <c r="B40" s="42" t="s">
        <v>61</v>
      </c>
      <c r="C40" s="42"/>
      <c r="D40" s="42"/>
    </row>
    <row r="41" spans="2:6" ht="39" customHeight="1" x14ac:dyDescent="0.3">
      <c r="B41" s="26"/>
      <c r="C41" s="26"/>
      <c r="D41" s="26"/>
    </row>
    <row r="42" spans="2:6" x14ac:dyDescent="0.3">
      <c r="B42" s="39" t="s">
        <v>62</v>
      </c>
      <c r="C42" s="40"/>
      <c r="D42" s="40"/>
      <c r="E42" s="40"/>
      <c r="F42" s="41"/>
    </row>
    <row r="43" spans="2:6" ht="30" customHeight="1" x14ac:dyDescent="0.3">
      <c r="B43" s="29" t="s">
        <v>50</v>
      </c>
      <c r="C43" s="20">
        <f>C33</f>
        <v>200</v>
      </c>
      <c r="D43" s="21">
        <f>D33</f>
        <v>170</v>
      </c>
      <c r="E43" s="20">
        <f>E33</f>
        <v>100</v>
      </c>
      <c r="F43" s="30">
        <f>F33</f>
        <v>30</v>
      </c>
    </row>
    <row r="44" spans="2:6" ht="116.4" customHeight="1" x14ac:dyDescent="0.3">
      <c r="B44" s="29" t="s">
        <v>36</v>
      </c>
      <c r="C44" s="10">
        <v>3</v>
      </c>
      <c r="D44" s="10">
        <v>3</v>
      </c>
      <c r="E44" s="10">
        <v>3</v>
      </c>
      <c r="F44" s="31">
        <v>3</v>
      </c>
    </row>
    <row r="45" spans="2:6" ht="43.2" x14ac:dyDescent="0.3">
      <c r="B45" s="29" t="s">
        <v>37</v>
      </c>
      <c r="C45" s="11">
        <v>0.01</v>
      </c>
      <c r="D45" s="11">
        <v>0.01</v>
      </c>
      <c r="E45" s="11">
        <v>0.01</v>
      </c>
      <c r="F45" s="32">
        <v>0.01</v>
      </c>
    </row>
    <row r="46" spans="2:6" x14ac:dyDescent="0.3">
      <c r="B46" s="29" t="s">
        <v>1</v>
      </c>
      <c r="C46" s="8">
        <f>C45/365</f>
        <v>2.7397260273972603E-5</v>
      </c>
      <c r="D46" s="8">
        <f>D45/365</f>
        <v>2.7397260273972603E-5</v>
      </c>
      <c r="E46" s="8">
        <f>E45/365</f>
        <v>2.7397260273972603E-5</v>
      </c>
      <c r="F46" s="33">
        <f>F45/365</f>
        <v>2.7397260273972603E-5</v>
      </c>
    </row>
    <row r="47" spans="2:6" ht="28.8" x14ac:dyDescent="0.3">
      <c r="B47" s="29" t="s">
        <v>38</v>
      </c>
      <c r="C47" s="8">
        <f>1-(1-C46)^C44</f>
        <v>8.2189529012954843E-5</v>
      </c>
      <c r="D47" s="8">
        <f>1-(1-D46)^D44</f>
        <v>8.2189529012954843E-5</v>
      </c>
      <c r="E47" s="8">
        <f t="shared" ref="E47:F47" si="2">1-(1-E46)^E44</f>
        <v>8.2189529012954843E-5</v>
      </c>
      <c r="F47" s="33">
        <f t="shared" si="2"/>
        <v>8.2189529012954843E-5</v>
      </c>
    </row>
    <row r="48" spans="2:6" x14ac:dyDescent="0.3">
      <c r="B48" s="29" t="s">
        <v>0</v>
      </c>
      <c r="C48" s="12">
        <v>36</v>
      </c>
      <c r="D48" s="12">
        <v>36</v>
      </c>
      <c r="E48" s="12">
        <v>36</v>
      </c>
      <c r="F48" s="34">
        <v>36</v>
      </c>
    </row>
    <row r="49" spans="2:7" ht="28.8" x14ac:dyDescent="0.3">
      <c r="B49" s="29" t="s">
        <v>40</v>
      </c>
      <c r="C49" s="8">
        <f>1-(1-C47)^C48</f>
        <v>2.9545712811397395E-3</v>
      </c>
      <c r="D49" s="8">
        <f>1-(1-D47)^D48</f>
        <v>2.9545712811397395E-3</v>
      </c>
      <c r="E49" s="8">
        <f>1-(1-E47)^E48</f>
        <v>2.9545712811397395E-3</v>
      </c>
      <c r="F49" s="33">
        <f>1-(1-F47)^F48</f>
        <v>2.9545712811397395E-3</v>
      </c>
    </row>
    <row r="50" spans="2:7" ht="43.2" x14ac:dyDescent="0.3">
      <c r="B50" s="29" t="s">
        <v>41</v>
      </c>
      <c r="C50" s="8">
        <f>C49*C34</f>
        <v>4.0473579193695064E-8</v>
      </c>
      <c r="D50" s="8">
        <f>D49*D34</f>
        <v>4.7615975521994195E-8</v>
      </c>
      <c r="E50" s="8">
        <f>E49*E34</f>
        <v>8.0947158387390129E-8</v>
      </c>
      <c r="F50" s="33">
        <f>F49*F34</f>
        <v>2.6982386129130045E-7</v>
      </c>
    </row>
    <row r="51" spans="2:7" ht="42" customHeight="1" x14ac:dyDescent="0.3">
      <c r="B51" s="29" t="s">
        <v>49</v>
      </c>
      <c r="C51" s="9">
        <f>(1/C50)/365</f>
        <v>67691.715978112756</v>
      </c>
      <c r="D51" s="24">
        <f>(1/D50)/365</f>
        <v>57537.958581395847</v>
      </c>
      <c r="E51" s="9">
        <f t="shared" ref="E51:F51" si="3">(1/E50)/365</f>
        <v>33845.857989056378</v>
      </c>
      <c r="F51" s="35">
        <f t="shared" si="3"/>
        <v>10153.757396716914</v>
      </c>
    </row>
    <row r="52" spans="2:7" ht="36" customHeight="1" x14ac:dyDescent="0.3">
      <c r="B52" s="42" t="s">
        <v>48</v>
      </c>
      <c r="C52" s="42"/>
      <c r="D52" s="42"/>
      <c r="E52" s="13"/>
      <c r="F52" s="13"/>
    </row>
    <row r="53" spans="2:7" ht="36" customHeight="1" x14ac:dyDescent="0.3">
      <c r="B53" s="26"/>
      <c r="C53" s="26"/>
      <c r="D53" s="26"/>
      <c r="E53" s="13"/>
      <c r="F53" s="13"/>
    </row>
    <row r="54" spans="2:7" x14ac:dyDescent="0.3">
      <c r="B54" s="39" t="s">
        <v>53</v>
      </c>
      <c r="C54" s="40"/>
      <c r="D54" s="40"/>
      <c r="E54" s="40"/>
      <c r="F54" s="41"/>
    </row>
    <row r="55" spans="2:7" ht="28.8" x14ac:dyDescent="0.3">
      <c r="B55" s="29" t="s">
        <v>50</v>
      </c>
      <c r="C55" s="20">
        <f>C43</f>
        <v>200</v>
      </c>
      <c r="D55" s="21">
        <f>D43</f>
        <v>170</v>
      </c>
      <c r="E55" s="20">
        <f t="shared" ref="E55:F55" si="4">E43</f>
        <v>100</v>
      </c>
      <c r="F55" s="30">
        <f t="shared" si="4"/>
        <v>30</v>
      </c>
    </row>
    <row r="56" spans="2:7" x14ac:dyDescent="0.3">
      <c r="B56" s="29" t="s">
        <v>52</v>
      </c>
      <c r="C56" s="10">
        <v>3</v>
      </c>
      <c r="D56" s="10">
        <v>3</v>
      </c>
      <c r="E56" s="10">
        <v>3</v>
      </c>
      <c r="F56" s="31">
        <v>3</v>
      </c>
    </row>
    <row r="57" spans="2:7" ht="43.2" x14ac:dyDescent="0.3">
      <c r="B57" s="29" t="s">
        <v>37</v>
      </c>
      <c r="C57" s="11">
        <v>0.01</v>
      </c>
      <c r="D57" s="11">
        <v>0.01</v>
      </c>
      <c r="E57" s="11">
        <v>0.01</v>
      </c>
      <c r="F57" s="32">
        <v>0.01</v>
      </c>
    </row>
    <row r="58" spans="2:7" x14ac:dyDescent="0.3">
      <c r="B58" s="29" t="s">
        <v>1</v>
      </c>
      <c r="C58" s="8">
        <f>C57/365</f>
        <v>2.7397260273972603E-5</v>
      </c>
      <c r="D58" s="8">
        <f>D57/365</f>
        <v>2.7397260273972603E-5</v>
      </c>
      <c r="E58" s="8">
        <f>E57/365</f>
        <v>2.7397260273972603E-5</v>
      </c>
      <c r="F58" s="33">
        <f>F57/365</f>
        <v>2.7397260273972603E-5</v>
      </c>
    </row>
    <row r="59" spans="2:7" ht="28.8" x14ac:dyDescent="0.3">
      <c r="B59" s="29" t="s">
        <v>38</v>
      </c>
      <c r="C59" s="8">
        <f>1-(1-C58)^C56</f>
        <v>8.2189529012954843E-5</v>
      </c>
      <c r="D59" s="8">
        <f>1-(1-D58)^D56</f>
        <v>8.2189529012954843E-5</v>
      </c>
      <c r="E59" s="8">
        <f t="shared" ref="E59" si="5">1-(1-E58)^E56</f>
        <v>8.2189529012954843E-5</v>
      </c>
      <c r="F59" s="33">
        <f t="shared" ref="F59" si="6">1-(1-F58)^F56</f>
        <v>8.2189529012954843E-5</v>
      </c>
    </row>
    <row r="60" spans="2:7" x14ac:dyDescent="0.3">
      <c r="B60" s="29" t="s">
        <v>0</v>
      </c>
      <c r="C60" s="12">
        <v>36</v>
      </c>
      <c r="D60" s="12">
        <v>36</v>
      </c>
      <c r="E60" s="12">
        <v>36</v>
      </c>
      <c r="F60" s="34">
        <v>36</v>
      </c>
    </row>
    <row r="61" spans="2:7" x14ac:dyDescent="0.3">
      <c r="B61" s="29" t="s">
        <v>2</v>
      </c>
      <c r="C61" s="8">
        <f>1-(1-C59)^C60</f>
        <v>2.9545712811397395E-3</v>
      </c>
      <c r="D61" s="8">
        <f>1-(1-D59)^D60</f>
        <v>2.9545712811397395E-3</v>
      </c>
      <c r="E61" s="8">
        <f>1-(1-E59)^E60</f>
        <v>2.9545712811397395E-3</v>
      </c>
      <c r="F61" s="33">
        <f>1-(1-F59)^F60</f>
        <v>2.9545712811397395E-3</v>
      </c>
      <c r="G61" s="25"/>
    </row>
    <row r="62" spans="2:7" ht="43.2" x14ac:dyDescent="0.3">
      <c r="B62" s="29" t="s">
        <v>43</v>
      </c>
      <c r="C62" s="8">
        <f>C38*C61</f>
        <v>2.77216268525052E-12</v>
      </c>
      <c r="D62" s="8">
        <f>D38*D61</f>
        <v>3.8369033762640982E-12</v>
      </c>
      <c r="E62" s="8">
        <f>E38*E61</f>
        <v>1.1088652381118612E-11</v>
      </c>
      <c r="F62" s="33">
        <f>F38*F61</f>
        <v>1.2320724058785412E-10</v>
      </c>
    </row>
    <row r="63" spans="2:7" ht="43.2" x14ac:dyDescent="0.3">
      <c r="B63" s="29" t="s">
        <v>44</v>
      </c>
      <c r="C63" s="9">
        <f>(1/C62)/365</f>
        <v>988299150.68627059</v>
      </c>
      <c r="D63" s="24">
        <f>(1/D62)/365</f>
        <v>714046135.31468868</v>
      </c>
      <c r="E63" s="9">
        <f t="shared" ref="E63:F63" si="7">(1/E62)/365</f>
        <v>247074751.12687042</v>
      </c>
      <c r="F63" s="35">
        <f t="shared" si="7"/>
        <v>22236729.061744321</v>
      </c>
    </row>
    <row r="64" spans="2:7" ht="46.2" customHeight="1" x14ac:dyDescent="0.3">
      <c r="B64" s="42" t="s">
        <v>56</v>
      </c>
      <c r="C64" s="42"/>
      <c r="D64" s="42"/>
      <c r="E64" s="13"/>
      <c r="F64" s="13"/>
    </row>
    <row r="65" spans="3:9" ht="142.19999999999999" customHeight="1" x14ac:dyDescent="0.3">
      <c r="C65" s="5" t="s">
        <v>42</v>
      </c>
      <c r="D65" s="2" t="s">
        <v>59</v>
      </c>
      <c r="E65" s="5" t="s">
        <v>45</v>
      </c>
      <c r="F65" s="2" t="s">
        <v>55</v>
      </c>
      <c r="G65" s="2" t="s">
        <v>46</v>
      </c>
      <c r="H65" s="2" t="s">
        <v>57</v>
      </c>
      <c r="I65" s="2" t="s">
        <v>58</v>
      </c>
    </row>
    <row r="66" spans="3:9" x14ac:dyDescent="0.3">
      <c r="C66" s="17">
        <v>10</v>
      </c>
      <c r="D66" s="16">
        <f t="shared" ref="D66:D85" si="8">(1-1/C66)^$D$33</f>
        <v>1.6642808065898284E-8</v>
      </c>
      <c r="E66" s="22">
        <f>1/(C66*365)</f>
        <v>2.7397260273972601E-4</v>
      </c>
      <c r="F66" s="22">
        <f>1-(1-E66^2)^$D$37</f>
        <v>3.7530487906334287E-7</v>
      </c>
      <c r="G66" s="1">
        <f>1/F66/365</f>
        <v>7300.0010930709414</v>
      </c>
      <c r="H66" s="23">
        <f>F66*$C$61</f>
        <v>1.1088650173521759E-9</v>
      </c>
      <c r="I66" s="1">
        <f>1/H66/365</f>
        <v>2470748.0031603542</v>
      </c>
    </row>
    <row r="67" spans="3:9" x14ac:dyDescent="0.3">
      <c r="C67" s="17">
        <v>20</v>
      </c>
      <c r="D67" s="27">
        <f t="shared" si="8"/>
        <v>1.6331004523557473E-4</v>
      </c>
      <c r="E67" s="22">
        <f t="shared" ref="E67:E85" si="9">1/(C67*365)</f>
        <v>1.36986301369863E-4</v>
      </c>
      <c r="F67" s="22">
        <f t="shared" ref="F67:F95" si="10">1-(1-E67^2)^$D$37</f>
        <v>9.3826230451732329E-8</v>
      </c>
      <c r="G67" s="1">
        <f>1/F67/365</f>
        <v>29200.001046686793</v>
      </c>
      <c r="H67" s="23">
        <f t="shared" ref="H67:H76" si="11">F67*$C$61</f>
        <v>2.7721628591028724E-10</v>
      </c>
      <c r="I67" s="1">
        <f t="shared" ref="I67:I95" si="12">1/H67/365</f>
        <v>9882990.8870645892</v>
      </c>
    </row>
    <row r="68" spans="3:9" x14ac:dyDescent="0.3">
      <c r="C68" s="17">
        <v>30</v>
      </c>
      <c r="D68" s="15">
        <f t="shared" si="8"/>
        <v>3.1408438131346503E-3</v>
      </c>
      <c r="E68" s="22">
        <f t="shared" si="9"/>
        <v>9.1324200913242012E-5</v>
      </c>
      <c r="F68" s="22">
        <f t="shared" si="10"/>
        <v>4.1700547681600142E-8</v>
      </c>
      <c r="G68" s="1">
        <f>1/F68/365</f>
        <v>65700.001072315194</v>
      </c>
      <c r="H68" s="23">
        <f t="shared" si="11"/>
        <v>1.2320724058785412E-10</v>
      </c>
      <c r="I68" s="1">
        <f t="shared" si="12"/>
        <v>22236729.061744321</v>
      </c>
    </row>
    <row r="69" spans="3:9" x14ac:dyDescent="0.3">
      <c r="C69" s="17">
        <v>40</v>
      </c>
      <c r="D69" s="15">
        <f t="shared" si="8"/>
        <v>1.3514023467390451E-2</v>
      </c>
      <c r="E69" s="22">
        <f t="shared" si="9"/>
        <v>6.8493150684931502E-5</v>
      </c>
      <c r="F69" s="22">
        <f t="shared" si="10"/>
        <v>2.3456558140289019E-8</v>
      </c>
      <c r="G69" s="1">
        <f t="shared" ref="G69:G95" si="13">1/F69/365</f>
        <v>116800.00156082162</v>
      </c>
      <c r="H69" s="23">
        <f t="shared" si="11"/>
        <v>6.9304073035682518E-11</v>
      </c>
      <c r="I69" s="1">
        <f t="shared" si="12"/>
        <v>39531962.659491315</v>
      </c>
    </row>
    <row r="70" spans="3:9" x14ac:dyDescent="0.3">
      <c r="C70" s="17">
        <v>50</v>
      </c>
      <c r="D70" s="15">
        <f t="shared" si="8"/>
        <v>3.2242808786205675E-2</v>
      </c>
      <c r="E70" s="22">
        <f t="shared" si="9"/>
        <v>5.4794520547945207E-5</v>
      </c>
      <c r="F70" s="22">
        <f t="shared" si="10"/>
        <v>1.5012197596142585E-8</v>
      </c>
      <c r="G70" s="1">
        <f t="shared" si="13"/>
        <v>182499.99774191878</v>
      </c>
      <c r="H70" s="23">
        <f t="shared" si="11"/>
        <v>4.4354607884357913E-11</v>
      </c>
      <c r="I70" s="1">
        <f t="shared" si="12"/>
        <v>61768690.06576094</v>
      </c>
    </row>
    <row r="71" spans="3:9" x14ac:dyDescent="0.3">
      <c r="C71" s="17">
        <v>60</v>
      </c>
      <c r="D71" s="15">
        <f t="shared" si="8"/>
        <v>5.7428756672400653E-2</v>
      </c>
      <c r="E71" s="22">
        <f t="shared" si="9"/>
        <v>4.5662100456621006E-5</v>
      </c>
      <c r="F71" s="22">
        <f t="shared" si="10"/>
        <v>1.0425136864888884E-8</v>
      </c>
      <c r="G71" s="1">
        <f t="shared" si="13"/>
        <v>262800.00568860269</v>
      </c>
      <c r="H71" s="23">
        <f t="shared" si="11"/>
        <v>3.0801809982951876E-11</v>
      </c>
      <c r="I71" s="1">
        <f t="shared" si="12"/>
        <v>88946916.720596567</v>
      </c>
    </row>
    <row r="72" spans="3:9" x14ac:dyDescent="0.3">
      <c r="C72" s="17">
        <v>70</v>
      </c>
      <c r="D72" s="14">
        <f t="shared" si="8"/>
        <v>8.6632056293416929E-2</v>
      </c>
      <c r="E72" s="22">
        <f t="shared" si="9"/>
        <v>3.9138943248532291E-5</v>
      </c>
      <c r="F72" s="22">
        <f t="shared" si="10"/>
        <v>7.6592843178957537E-9</v>
      </c>
      <c r="G72" s="1">
        <f t="shared" si="13"/>
        <v>357700.00351024297</v>
      </c>
      <c r="H72" s="23">
        <f t="shared" si="11"/>
        <v>2.2629901479738775E-11</v>
      </c>
      <c r="I72" s="1">
        <f t="shared" si="12"/>
        <v>121066635.21492653</v>
      </c>
    </row>
    <row r="73" spans="3:9" x14ac:dyDescent="0.3">
      <c r="C73" s="17">
        <v>80</v>
      </c>
      <c r="D73" s="14">
        <f t="shared" si="8"/>
        <v>0.11784406928125575</v>
      </c>
      <c r="E73" s="22">
        <f t="shared" si="9"/>
        <v>3.4246575342465751E-5</v>
      </c>
      <c r="F73" s="22">
        <f t="shared" si="10"/>
        <v>5.864139729361284E-9</v>
      </c>
      <c r="G73" s="1">
        <f t="shared" si="13"/>
        <v>467199.99076414714</v>
      </c>
      <c r="H73" s="23">
        <f t="shared" si="11"/>
        <v>1.7326018832961415E-11</v>
      </c>
      <c r="I73" s="1">
        <f t="shared" si="12"/>
        <v>158127845.39891776</v>
      </c>
    </row>
    <row r="74" spans="3:9" x14ac:dyDescent="0.3">
      <c r="C74" s="17">
        <v>90</v>
      </c>
      <c r="D74" s="14">
        <f t="shared" si="8"/>
        <v>0.14964924322218501</v>
      </c>
      <c r="E74" s="22">
        <f t="shared" si="9"/>
        <v>3.0441400304414002E-5</v>
      </c>
      <c r="F74" s="22">
        <f t="shared" si="10"/>
        <v>4.6333942238518944E-9</v>
      </c>
      <c r="G74" s="1">
        <f t="shared" si="13"/>
        <v>591300.0049280579</v>
      </c>
      <c r="H74" s="23">
        <f t="shared" si="11"/>
        <v>1.3689693507991561E-11</v>
      </c>
      <c r="I74" s="1">
        <f t="shared" si="12"/>
        <v>200130559.95723388</v>
      </c>
    </row>
    <row r="75" spans="3:9" x14ac:dyDescent="0.3">
      <c r="C75" s="17">
        <v>100</v>
      </c>
      <c r="D75" s="14">
        <f t="shared" si="8"/>
        <v>0.18112695312596999</v>
      </c>
      <c r="E75" s="22">
        <f t="shared" si="9"/>
        <v>2.7397260273972603E-5</v>
      </c>
      <c r="F75" s="22">
        <f t="shared" si="10"/>
        <v>3.7530495378135242E-9</v>
      </c>
      <c r="G75" s="1">
        <f t="shared" si="13"/>
        <v>729999.96397419984</v>
      </c>
      <c r="H75" s="23">
        <f t="shared" si="11"/>
        <v>1.1088652381118612E-11</v>
      </c>
      <c r="I75" s="1">
        <f t="shared" si="12"/>
        <v>247074751.12687042</v>
      </c>
    </row>
    <row r="76" spans="3:9" x14ac:dyDescent="0.3">
      <c r="C76" s="17">
        <v>110</v>
      </c>
      <c r="D76" s="14">
        <f t="shared" si="8"/>
        <v>0.21171331530822307</v>
      </c>
      <c r="E76" s="22">
        <f t="shared" si="9"/>
        <v>2.4906600249066003E-5</v>
      </c>
      <c r="F76" s="22">
        <f t="shared" si="10"/>
        <v>3.1016939017192158E-9</v>
      </c>
      <c r="G76" s="1">
        <f t="shared" si="13"/>
        <v>883299.93681152002</v>
      </c>
      <c r="H76" s="23">
        <f t="shared" si="11"/>
        <v>9.1641757249058611E-12</v>
      </c>
      <c r="I76" s="1">
        <f t="shared" si="12"/>
        <v>298960442.2306518</v>
      </c>
    </row>
    <row r="77" spans="3:9" x14ac:dyDescent="0.3">
      <c r="C77" s="17">
        <v>120</v>
      </c>
      <c r="D77" s="14">
        <f t="shared" si="8"/>
        <v>0.24108578752743248</v>
      </c>
      <c r="E77" s="22">
        <f t="shared" si="9"/>
        <v>2.2831050228310503E-5</v>
      </c>
      <c r="F77" s="22">
        <f t="shared" si="10"/>
        <v>2.606284077444343E-9</v>
      </c>
      <c r="G77" s="1">
        <f t="shared" si="13"/>
        <v>1051200.0787280898</v>
      </c>
      <c r="H77" s="23">
        <f t="shared" ref="H77:H85" si="14">F77*$C$61</f>
        <v>7.7004520857088369E-12</v>
      </c>
      <c r="I77" s="1">
        <f t="shared" si="12"/>
        <v>355787685.82715815</v>
      </c>
    </row>
    <row r="78" spans="3:9" x14ac:dyDescent="0.3">
      <c r="C78" s="17">
        <v>130</v>
      </c>
      <c r="D78" s="14">
        <f t="shared" si="8"/>
        <v>0.26907965284934826</v>
      </c>
      <c r="E78" s="22">
        <f t="shared" si="9"/>
        <v>2.1074815595363539E-5</v>
      </c>
      <c r="F78" s="22">
        <f t="shared" si="10"/>
        <v>2.2207391481288141E-9</v>
      </c>
      <c r="G78" s="1">
        <f t="shared" si="13"/>
        <v>1233700.0632000125</v>
      </c>
      <c r="H78" s="23">
        <f t="shared" si="14"/>
        <v>6.5613321099641242E-12</v>
      </c>
      <c r="I78" s="1">
        <f t="shared" si="12"/>
        <v>417556371.40157515</v>
      </c>
    </row>
    <row r="79" spans="3:9" x14ac:dyDescent="0.3">
      <c r="C79" s="17">
        <v>140</v>
      </c>
      <c r="D79" s="14">
        <f t="shared" si="8"/>
        <v>0.29563100372338141</v>
      </c>
      <c r="E79" s="22">
        <f t="shared" si="9"/>
        <v>1.9569471624266145E-5</v>
      </c>
      <c r="F79" s="22">
        <f t="shared" si="10"/>
        <v>1.9148210794739384E-9</v>
      </c>
      <c r="G79" s="1">
        <f t="shared" si="13"/>
        <v>1430800.0140409719</v>
      </c>
      <c r="H79" s="23">
        <f t="shared" si="14"/>
        <v>5.6574753699346937E-12</v>
      </c>
      <c r="I79" s="1">
        <f t="shared" si="12"/>
        <v>484266540.8597061</v>
      </c>
    </row>
    <row r="80" spans="3:9" x14ac:dyDescent="0.3">
      <c r="C80" s="17">
        <v>150</v>
      </c>
      <c r="D80" s="14">
        <f t="shared" si="8"/>
        <v>0.32073886691291037</v>
      </c>
      <c r="E80" s="22">
        <f t="shared" si="9"/>
        <v>1.8264840182648402E-5</v>
      </c>
      <c r="F80" s="22">
        <f t="shared" si="10"/>
        <v>1.66802183176884E-9</v>
      </c>
      <c r="G80" s="1">
        <f t="shared" si="13"/>
        <v>1642500.1011479211</v>
      </c>
      <c r="H80" s="23">
        <f t="shared" si="14"/>
        <v>4.9282894004583169E-12</v>
      </c>
      <c r="I80" s="1">
        <f t="shared" si="12"/>
        <v>555918251.70463276</v>
      </c>
    </row>
    <row r="81" spans="2:9" x14ac:dyDescent="0.3">
      <c r="C81" s="17">
        <v>160</v>
      </c>
      <c r="D81" s="14">
        <f t="shared" si="8"/>
        <v>0.3444403984632175</v>
      </c>
      <c r="E81" s="22">
        <f t="shared" si="9"/>
        <v>1.7123287671232875E-5</v>
      </c>
      <c r="F81" s="22">
        <f t="shared" si="10"/>
        <v>1.4660350711181991E-9</v>
      </c>
      <c r="G81" s="1">
        <f t="shared" si="13"/>
        <v>1868799.7861521624</v>
      </c>
      <c r="H81" s="23">
        <f t="shared" si="14"/>
        <v>4.3315051182694866E-12</v>
      </c>
      <c r="I81" s="1">
        <f t="shared" si="12"/>
        <v>632511321.72085011</v>
      </c>
    </row>
    <row r="82" spans="2:9" x14ac:dyDescent="0.3">
      <c r="C82" s="17">
        <v>170</v>
      </c>
      <c r="D82" s="14">
        <f t="shared" si="8"/>
        <v>0.36679478303256602</v>
      </c>
      <c r="E82" s="22">
        <f t="shared" si="9"/>
        <v>1.6116035455278002E-5</v>
      </c>
      <c r="F82" s="22">
        <f t="shared" si="10"/>
        <v>1.2986328679076564E-9</v>
      </c>
      <c r="G82" s="1">
        <f t="shared" si="13"/>
        <v>2109700.2048095996</v>
      </c>
      <c r="H82" s="23">
        <f t="shared" si="14"/>
        <v>3.8369033762640982E-12</v>
      </c>
      <c r="I82" s="1">
        <f t="shared" si="12"/>
        <v>714046135.31468868</v>
      </c>
    </row>
    <row r="83" spans="2:9" x14ac:dyDescent="0.3">
      <c r="C83" s="17">
        <v>180</v>
      </c>
      <c r="D83" s="14">
        <f t="shared" si="8"/>
        <v>0.38787286584244329</v>
      </c>
      <c r="E83" s="22">
        <f t="shared" si="9"/>
        <v>1.5220700152207001E-5</v>
      </c>
      <c r="F83" s="22">
        <f t="shared" si="10"/>
        <v>1.1583484171850955E-9</v>
      </c>
      <c r="G83" s="1">
        <f t="shared" si="13"/>
        <v>2365200.3030789932</v>
      </c>
      <c r="H83" s="23">
        <f t="shared" si="14"/>
        <v>3.4224229669687572E-12</v>
      </c>
      <c r="I83" s="1">
        <f t="shared" si="12"/>
        <v>800522335.73684716</v>
      </c>
    </row>
    <row r="84" spans="2:9" x14ac:dyDescent="0.3">
      <c r="C84" s="17">
        <v>190</v>
      </c>
      <c r="D84" s="14">
        <f t="shared" si="8"/>
        <v>0.40775054244550324</v>
      </c>
      <c r="E84" s="22">
        <f t="shared" si="9"/>
        <v>1.4419610670511897E-5</v>
      </c>
      <c r="F84" s="22">
        <f t="shared" si="10"/>
        <v>1.0396256078237798E-9</v>
      </c>
      <c r="G84" s="1">
        <f t="shared" si="13"/>
        <v>2635300.6378250481</v>
      </c>
      <c r="H84" s="23">
        <f t="shared" si="14"/>
        <v>3.0716479640135856E-12</v>
      </c>
      <c r="I84" s="1">
        <f t="shared" si="12"/>
        <v>891940111.46296287</v>
      </c>
    </row>
    <row r="85" spans="2:9" x14ac:dyDescent="0.3">
      <c r="C85" s="17">
        <v>200</v>
      </c>
      <c r="D85" s="14">
        <f t="shared" si="8"/>
        <v>0.4265046070983024</v>
      </c>
      <c r="E85" s="22">
        <f t="shared" si="9"/>
        <v>1.3698630136986302E-5</v>
      </c>
      <c r="F85" s="22">
        <f t="shared" si="10"/>
        <v>9.3826224567550298E-10</v>
      </c>
      <c r="G85" s="1">
        <f t="shared" si="13"/>
        <v>2920000.2877924512</v>
      </c>
      <c r="H85" s="23">
        <f t="shared" si="14"/>
        <v>2.77216268525052E-12</v>
      </c>
      <c r="I85" s="1">
        <f t="shared" si="12"/>
        <v>988299150.68627059</v>
      </c>
    </row>
    <row r="86" spans="2:9" x14ac:dyDescent="0.3">
      <c r="C86" s="17">
        <v>210</v>
      </c>
      <c r="D86" s="14">
        <f t="shared" ref="D86:D89" si="15">(1-1/C86)^$D$33</f>
        <v>0.44421020764228142</v>
      </c>
      <c r="E86" s="22">
        <f t="shared" ref="E86:E91" si="16">1/(C86*365)</f>
        <v>1.304631441617743E-5</v>
      </c>
      <c r="F86" s="22">
        <f t="shared" si="10"/>
        <v>8.5103146751919212E-10</v>
      </c>
      <c r="G86" s="1">
        <f t="shared" si="13"/>
        <v>3219300.4982338976</v>
      </c>
      <c r="H86" s="23">
        <f t="shared" ref="H86:H91" si="17">F86*$C$61</f>
        <v>2.5144331332784123E-12</v>
      </c>
      <c r="I86" s="1">
        <f t="shared" si="12"/>
        <v>1089599874.8732295</v>
      </c>
    </row>
    <row r="87" spans="2:9" x14ac:dyDescent="0.3">
      <c r="C87" s="17">
        <v>220</v>
      </c>
      <c r="D87" s="14">
        <f t="shared" si="15"/>
        <v>0.46093934786415253</v>
      </c>
      <c r="E87" s="22">
        <f t="shared" si="16"/>
        <v>1.2453300124533001E-5</v>
      </c>
      <c r="F87" s="22">
        <f t="shared" si="10"/>
        <v>7.7542361420768202E-10</v>
      </c>
      <c r="G87" s="1">
        <f t="shared" si="13"/>
        <v>3533199.114907891</v>
      </c>
      <c r="H87" s="23">
        <f t="shared" si="17"/>
        <v>2.2910443412555983E-12</v>
      </c>
      <c r="I87" s="1">
        <f t="shared" si="12"/>
        <v>1195841554.9023218</v>
      </c>
    </row>
    <row r="88" spans="2:9" x14ac:dyDescent="0.3">
      <c r="C88" s="17">
        <v>230</v>
      </c>
      <c r="D88" s="14">
        <f t="shared" si="15"/>
        <v>0.47676006991455316</v>
      </c>
      <c r="E88" s="22">
        <f t="shared" si="16"/>
        <v>1.1911852293031567E-5</v>
      </c>
      <c r="F88" s="22">
        <f t="shared" si="10"/>
        <v>7.0946137853411528E-10</v>
      </c>
      <c r="G88" s="1">
        <f t="shared" si="13"/>
        <v>3861698.6213655001</v>
      </c>
      <c r="H88" s="23">
        <f t="shared" si="17"/>
        <v>2.0961542140947066E-12</v>
      </c>
      <c r="I88" s="1">
        <f t="shared" si="12"/>
        <v>1307025031.3527153</v>
      </c>
    </row>
    <row r="89" spans="2:9" x14ac:dyDescent="0.3">
      <c r="C89" s="17">
        <v>240</v>
      </c>
      <c r="D89" s="14">
        <f t="shared" si="15"/>
        <v>0.49173607478686482</v>
      </c>
      <c r="E89" s="22">
        <f t="shared" si="16"/>
        <v>1.1415525114155251E-5</v>
      </c>
      <c r="F89" s="22">
        <f t="shared" si="10"/>
        <v>6.5157101936108575E-10</v>
      </c>
      <c r="G89" s="1">
        <f t="shared" si="13"/>
        <v>4204800.3149123592</v>
      </c>
      <c r="H89" s="23">
        <f t="shared" si="17"/>
        <v>1.9251130214272092E-12</v>
      </c>
      <c r="I89" s="1">
        <f t="shared" si="12"/>
        <v>1423150743.3086326</v>
      </c>
    </row>
    <row r="90" spans="2:9" x14ac:dyDescent="0.3">
      <c r="C90" s="17">
        <v>250</v>
      </c>
      <c r="D90" s="14">
        <f>(1-1/C90)^$D$33</f>
        <v>0.50592662121032905</v>
      </c>
      <c r="E90" s="22">
        <f t="shared" si="16"/>
        <v>1.0958904109589042E-5</v>
      </c>
      <c r="F90" s="22">
        <f t="shared" si="10"/>
        <v>6.0048799266354536E-10</v>
      </c>
      <c r="G90" s="1">
        <f t="shared" si="13"/>
        <v>4562499.2687111637</v>
      </c>
      <c r="H90" s="23">
        <f t="shared" si="17"/>
        <v>1.7741845777929616E-12</v>
      </c>
      <c r="I90" s="1">
        <f t="shared" si="12"/>
        <v>1544217023.2397163</v>
      </c>
    </row>
    <row r="91" spans="2:9" x14ac:dyDescent="0.3">
      <c r="C91" s="17">
        <v>260</v>
      </c>
      <c r="D91" s="14">
        <f>(1-1/C91)^$D$33</f>
        <v>0.51938659759359906</v>
      </c>
      <c r="E91" s="22">
        <f t="shared" si="16"/>
        <v>1.053740779768177E-5</v>
      </c>
      <c r="F91" s="22">
        <f t="shared" si="10"/>
        <v>5.5518478703220353E-10</v>
      </c>
      <c r="G91" s="1">
        <f t="shared" si="13"/>
        <v>4934800.2528000502</v>
      </c>
      <c r="H91" s="23">
        <f t="shared" si="17"/>
        <v>1.6403330274910311E-12</v>
      </c>
      <c r="I91" s="1">
        <f t="shared" si="12"/>
        <v>1670225485.6063006</v>
      </c>
    </row>
    <row r="92" spans="2:9" x14ac:dyDescent="0.3">
      <c r="C92" s="17">
        <v>270</v>
      </c>
      <c r="D92" s="14">
        <f t="shared" ref="D92:D95" si="18">(1-1/C92)^$D$33</f>
        <v>0.53216669757722801</v>
      </c>
      <c r="E92" s="22">
        <f t="shared" ref="E92:E95" si="19">1/(C92*365)</f>
        <v>1.0147133434804668E-5</v>
      </c>
      <c r="F92" s="22">
        <f t="shared" si="10"/>
        <v>5.1482151874893134E-10</v>
      </c>
      <c r="G92" s="1">
        <f t="shared" si="13"/>
        <v>5321700.681927735</v>
      </c>
      <c r="H92" s="23">
        <f t="shared" ref="H92:H95" si="20">F92*$C$61</f>
        <v>1.5210768742083365E-12</v>
      </c>
      <c r="I92" s="1">
        <f t="shared" si="12"/>
        <v>1801175255.4079065</v>
      </c>
    </row>
    <row r="93" spans="2:9" x14ac:dyDescent="0.3">
      <c r="C93" s="17">
        <v>280</v>
      </c>
      <c r="D93" s="14">
        <f t="shared" si="18"/>
        <v>0.54431365361109363</v>
      </c>
      <c r="E93" s="22">
        <f t="shared" si="19"/>
        <v>9.7847358121330727E-6</v>
      </c>
      <c r="F93" s="22">
        <f t="shared" si="10"/>
        <v>4.7870540864636268E-10</v>
      </c>
      <c r="G93" s="1">
        <f t="shared" si="13"/>
        <v>5723198.3969940823</v>
      </c>
      <c r="H93" s="23">
        <f t="shared" si="20"/>
        <v>1.4143692525128064E-12</v>
      </c>
      <c r="I93" s="1">
        <f t="shared" si="12"/>
        <v>1937065601.8785684</v>
      </c>
    </row>
    <row r="94" spans="2:9" x14ac:dyDescent="0.3">
      <c r="C94" s="17">
        <v>290</v>
      </c>
      <c r="D94" s="14">
        <f t="shared" si="18"/>
        <v>0.55587049886287543</v>
      </c>
      <c r="E94" s="22">
        <f t="shared" si="19"/>
        <v>9.4473311289560702E-6</v>
      </c>
      <c r="F94" s="22">
        <f t="shared" si="10"/>
        <v>4.4626025097471711E-10</v>
      </c>
      <c r="G94" s="1">
        <f t="shared" si="13"/>
        <v>6139301.050033424</v>
      </c>
      <c r="H94" s="23">
        <f t="shared" si="20"/>
        <v>1.3185077214441116E-12</v>
      </c>
      <c r="I94" s="1">
        <f t="shared" si="12"/>
        <v>2077899114.9149601</v>
      </c>
    </row>
    <row r="95" spans="2:9" x14ac:dyDescent="0.3">
      <c r="C95" s="17">
        <v>300</v>
      </c>
      <c r="D95" s="14">
        <f t="shared" si="18"/>
        <v>0.5668768383645767</v>
      </c>
      <c r="E95" s="22">
        <f t="shared" si="19"/>
        <v>9.1324200913242012E-6</v>
      </c>
      <c r="F95" s="22">
        <f t="shared" si="10"/>
        <v>4.1700531916433192E-10</v>
      </c>
      <c r="G95" s="1">
        <f t="shared" si="13"/>
        <v>6570002.5910643097</v>
      </c>
      <c r="H95" s="23">
        <f t="shared" si="20"/>
        <v>1.2320719400854462E-12</v>
      </c>
      <c r="I95" s="1">
        <f t="shared" si="12"/>
        <v>2223673746.8489509</v>
      </c>
    </row>
    <row r="96" spans="2:9" x14ac:dyDescent="0.3">
      <c r="B96" s="17"/>
      <c r="C96" s="14"/>
      <c r="D96" s="22"/>
      <c r="E96" s="22"/>
      <c r="F96" s="1"/>
    </row>
    <row r="97" spans="2:6" x14ac:dyDescent="0.3">
      <c r="B97" s="17"/>
      <c r="C97" s="14"/>
      <c r="D97" s="22"/>
      <c r="E97" s="22"/>
      <c r="F97" s="1"/>
    </row>
    <row r="98" spans="2:6" x14ac:dyDescent="0.3">
      <c r="B98" s="17"/>
      <c r="C98" s="14"/>
      <c r="D98" s="22"/>
      <c r="E98" s="22"/>
      <c r="F98" s="1"/>
    </row>
    <row r="99" spans="2:6" x14ac:dyDescent="0.3">
      <c r="B99" s="17"/>
      <c r="C99" s="14"/>
      <c r="D99" s="22"/>
      <c r="E99" s="22"/>
      <c r="F99" s="1"/>
    </row>
    <row r="100" spans="2:6" x14ac:dyDescent="0.3">
      <c r="B100" s="17"/>
      <c r="C100" s="14"/>
      <c r="D100" s="22"/>
      <c r="E100" s="22"/>
      <c r="F100" s="1"/>
    </row>
    <row r="101" spans="2:6" x14ac:dyDescent="0.3">
      <c r="B101" s="17"/>
      <c r="C101" s="14"/>
      <c r="D101" s="22"/>
      <c r="E101" s="22"/>
      <c r="F101" s="1"/>
    </row>
    <row r="102" spans="2:6" x14ac:dyDescent="0.3">
      <c r="B102" s="17"/>
      <c r="C102" s="14"/>
      <c r="D102" s="22"/>
      <c r="E102" s="22"/>
      <c r="F102" s="1"/>
    </row>
    <row r="103" spans="2:6" x14ac:dyDescent="0.3">
      <c r="B103" s="17"/>
      <c r="C103" s="14"/>
      <c r="D103" s="22"/>
      <c r="E103" s="22"/>
      <c r="F103" s="1"/>
    </row>
    <row r="104" spans="2:6" x14ac:dyDescent="0.3">
      <c r="B104" s="17"/>
      <c r="C104" s="14"/>
      <c r="D104" s="22"/>
      <c r="E104" s="22"/>
      <c r="F104" s="1"/>
    </row>
    <row r="105" spans="2:6" x14ac:dyDescent="0.3">
      <c r="B105" s="17"/>
      <c r="C105" s="14"/>
      <c r="D105" s="22"/>
      <c r="E105" s="22"/>
      <c r="F105" s="1"/>
    </row>
    <row r="106" spans="2:6" x14ac:dyDescent="0.3">
      <c r="B106" s="17"/>
      <c r="C106" s="14"/>
      <c r="D106" s="22"/>
      <c r="E106" s="22"/>
      <c r="F106" s="1"/>
    </row>
    <row r="107" spans="2:6" x14ac:dyDescent="0.3">
      <c r="B107" s="17"/>
      <c r="C107" s="14"/>
      <c r="D107" s="22"/>
      <c r="E107" s="22"/>
      <c r="F107" s="1"/>
    </row>
    <row r="108" spans="2:6" x14ac:dyDescent="0.3">
      <c r="B108" s="17"/>
      <c r="C108" s="14"/>
      <c r="D108" s="22"/>
      <c r="E108" s="22"/>
      <c r="F108" s="1"/>
    </row>
    <row r="109" spans="2:6" x14ac:dyDescent="0.3">
      <c r="B109" s="17"/>
      <c r="C109" s="14"/>
      <c r="D109" s="22"/>
      <c r="E109" s="22"/>
      <c r="F109" s="1"/>
    </row>
    <row r="110" spans="2:6" x14ac:dyDescent="0.3">
      <c r="B110" s="17"/>
      <c r="C110" s="14"/>
      <c r="D110" s="22"/>
      <c r="E110" s="22"/>
      <c r="F110" s="1"/>
    </row>
    <row r="111" spans="2:6" x14ac:dyDescent="0.3">
      <c r="B111" s="17"/>
      <c r="C111" s="14"/>
      <c r="D111" s="22"/>
      <c r="E111" s="22"/>
      <c r="F111" s="1"/>
    </row>
    <row r="112" spans="2:6" x14ac:dyDescent="0.3">
      <c r="B112" s="17"/>
      <c r="C112" s="14"/>
      <c r="D112" s="22"/>
      <c r="E112" s="22"/>
      <c r="F112" s="1"/>
    </row>
    <row r="113" spans="2:6" x14ac:dyDescent="0.3">
      <c r="B113" s="17"/>
      <c r="C113" s="14"/>
      <c r="D113" s="22"/>
      <c r="E113" s="22"/>
      <c r="F113" s="1"/>
    </row>
    <row r="114" spans="2:6" x14ac:dyDescent="0.3">
      <c r="B114" s="17"/>
      <c r="C114" s="14"/>
      <c r="D114" s="22"/>
      <c r="E114" s="22"/>
      <c r="F114" s="1"/>
    </row>
    <row r="115" spans="2:6" x14ac:dyDescent="0.3">
      <c r="B115" s="17"/>
      <c r="C115" s="14"/>
      <c r="D115" s="22"/>
      <c r="E115" s="22"/>
      <c r="F115" s="1"/>
    </row>
    <row r="116" spans="2:6" x14ac:dyDescent="0.3">
      <c r="B116" s="17"/>
      <c r="C116" s="14"/>
      <c r="D116" s="22"/>
      <c r="E116" s="22"/>
      <c r="F116" s="1"/>
    </row>
    <row r="117" spans="2:6" x14ac:dyDescent="0.3">
      <c r="B117" s="17"/>
      <c r="C117" s="14"/>
      <c r="D117" s="22"/>
      <c r="E117" s="22"/>
      <c r="F117" s="1"/>
    </row>
    <row r="118" spans="2:6" x14ac:dyDescent="0.3">
      <c r="B118" s="17"/>
      <c r="C118" s="14"/>
      <c r="D118" s="22"/>
      <c r="E118" s="22"/>
      <c r="F118" s="1"/>
    </row>
    <row r="119" spans="2:6" x14ac:dyDescent="0.3">
      <c r="B119" s="17"/>
      <c r="C119" s="14"/>
      <c r="D119" s="22"/>
      <c r="E119" s="22"/>
      <c r="F119" s="1"/>
    </row>
    <row r="120" spans="2:6" x14ac:dyDescent="0.3">
      <c r="B120" s="17"/>
      <c r="C120" s="14"/>
      <c r="D120" s="22"/>
      <c r="E120" s="22"/>
      <c r="F120" s="1"/>
    </row>
    <row r="121" spans="2:6" x14ac:dyDescent="0.3">
      <c r="B121" s="17"/>
      <c r="C121" s="14"/>
      <c r="D121" s="22"/>
      <c r="E121" s="22"/>
      <c r="F121" s="1"/>
    </row>
    <row r="122" spans="2:6" x14ac:dyDescent="0.3">
      <c r="B122" s="17"/>
      <c r="C122" s="14"/>
      <c r="D122" s="22"/>
      <c r="E122" s="22"/>
      <c r="F122" s="1"/>
    </row>
    <row r="123" spans="2:6" x14ac:dyDescent="0.3">
      <c r="B123" s="17"/>
      <c r="C123" s="14"/>
      <c r="D123" s="22"/>
      <c r="E123" s="22"/>
      <c r="F123" s="1"/>
    </row>
    <row r="124" spans="2:6" x14ac:dyDescent="0.3">
      <c r="B124" s="17"/>
      <c r="C124" s="14"/>
      <c r="D124" s="22"/>
      <c r="E124" s="22"/>
      <c r="F124" s="1"/>
    </row>
    <row r="125" spans="2:6" x14ac:dyDescent="0.3">
      <c r="B125" s="17"/>
      <c r="C125" s="14"/>
      <c r="D125" s="22"/>
      <c r="E125" s="22"/>
      <c r="F125" s="1"/>
    </row>
    <row r="126" spans="2:6" x14ac:dyDescent="0.3">
      <c r="B126" s="17"/>
      <c r="C126" s="14"/>
      <c r="D126" s="22"/>
      <c r="E126" s="22"/>
      <c r="F126" s="1"/>
    </row>
    <row r="127" spans="2:6" x14ac:dyDescent="0.3">
      <c r="B127" s="17"/>
      <c r="C127" s="14"/>
      <c r="D127" s="22"/>
      <c r="E127" s="22"/>
      <c r="F127" s="1"/>
    </row>
    <row r="128" spans="2:6" x14ac:dyDescent="0.3">
      <c r="B128" s="17"/>
      <c r="C128" s="14"/>
      <c r="D128" s="22"/>
      <c r="E128" s="22"/>
      <c r="F128" s="1"/>
    </row>
    <row r="129" spans="2:6" x14ac:dyDescent="0.3">
      <c r="B129" s="17"/>
      <c r="C129" s="14"/>
      <c r="D129" s="22"/>
      <c r="E129" s="22"/>
      <c r="F129" s="1"/>
    </row>
    <row r="130" spans="2:6" x14ac:dyDescent="0.3">
      <c r="B130" s="17"/>
      <c r="C130" s="14"/>
      <c r="D130" s="22"/>
      <c r="E130" s="22"/>
      <c r="F130" s="1"/>
    </row>
    <row r="131" spans="2:6" x14ac:dyDescent="0.3">
      <c r="B131" s="17"/>
      <c r="C131" s="14"/>
      <c r="D131" s="22"/>
      <c r="E131" s="22"/>
      <c r="F131" s="1"/>
    </row>
    <row r="132" spans="2:6" x14ac:dyDescent="0.3">
      <c r="B132" s="17"/>
      <c r="C132" s="14"/>
      <c r="D132" s="22"/>
      <c r="E132" s="22"/>
      <c r="F132" s="1"/>
    </row>
    <row r="133" spans="2:6" x14ac:dyDescent="0.3">
      <c r="B133" s="17"/>
      <c r="C133" s="14"/>
      <c r="D133" s="22"/>
      <c r="E133" s="22"/>
      <c r="F133" s="1"/>
    </row>
    <row r="134" spans="2:6" x14ac:dyDescent="0.3">
      <c r="B134" s="17"/>
      <c r="C134" s="14"/>
      <c r="D134" s="22"/>
      <c r="E134" s="22"/>
      <c r="F134" s="1"/>
    </row>
    <row r="135" spans="2:6" x14ac:dyDescent="0.3">
      <c r="B135" s="17"/>
      <c r="C135" s="14"/>
      <c r="D135" s="22"/>
      <c r="E135" s="22"/>
      <c r="F135" s="1"/>
    </row>
    <row r="136" spans="2:6" x14ac:dyDescent="0.3">
      <c r="B136" s="17"/>
      <c r="C136" s="14"/>
      <c r="D136" s="22"/>
      <c r="E136" s="22"/>
      <c r="F136" s="1"/>
    </row>
    <row r="137" spans="2:6" x14ac:dyDescent="0.3">
      <c r="B137" s="17"/>
      <c r="C137" s="14"/>
      <c r="D137" s="22"/>
      <c r="E137" s="22"/>
      <c r="F137" s="1"/>
    </row>
    <row r="138" spans="2:6" x14ac:dyDescent="0.3">
      <c r="B138" s="17"/>
      <c r="C138" s="14"/>
      <c r="D138" s="22"/>
      <c r="E138" s="22"/>
      <c r="F138" s="1"/>
    </row>
    <row r="139" spans="2:6" x14ac:dyDescent="0.3">
      <c r="B139" s="17"/>
      <c r="C139" s="14"/>
      <c r="D139" s="22"/>
      <c r="E139" s="22"/>
      <c r="F139" s="1"/>
    </row>
    <row r="140" spans="2:6" x14ac:dyDescent="0.3">
      <c r="B140" s="17"/>
      <c r="C140" s="14"/>
      <c r="D140" s="22"/>
      <c r="E140" s="22"/>
      <c r="F140" s="1"/>
    </row>
    <row r="141" spans="2:6" x14ac:dyDescent="0.3">
      <c r="B141" s="17"/>
      <c r="C141" s="14"/>
      <c r="D141" s="22"/>
      <c r="E141" s="22"/>
      <c r="F141" s="1"/>
    </row>
    <row r="142" spans="2:6" x14ac:dyDescent="0.3">
      <c r="B142" s="17"/>
      <c r="C142" s="14"/>
      <c r="D142" s="22"/>
      <c r="E142" s="22"/>
      <c r="F142" s="1"/>
    </row>
    <row r="143" spans="2:6" x14ac:dyDescent="0.3">
      <c r="B143" s="17"/>
      <c r="C143" s="14"/>
      <c r="D143" s="22"/>
      <c r="E143" s="22"/>
      <c r="F143" s="1"/>
    </row>
    <row r="144" spans="2:6" x14ac:dyDescent="0.3">
      <c r="B144" s="17"/>
      <c r="C144" s="14"/>
      <c r="D144" s="22"/>
      <c r="E144" s="22"/>
      <c r="F144" s="1"/>
    </row>
    <row r="145" spans="2:6" x14ac:dyDescent="0.3">
      <c r="B145" s="17"/>
      <c r="C145" s="14"/>
      <c r="D145" s="22"/>
      <c r="E145" s="22"/>
      <c r="F145" s="1"/>
    </row>
    <row r="146" spans="2:6" x14ac:dyDescent="0.3">
      <c r="B146" s="17"/>
      <c r="C146" s="14"/>
      <c r="D146" s="22"/>
      <c r="E146" s="22"/>
      <c r="F146" s="1"/>
    </row>
    <row r="147" spans="2:6" x14ac:dyDescent="0.3">
      <c r="B147" s="17"/>
      <c r="C147" s="14"/>
      <c r="D147" s="22"/>
      <c r="E147" s="22"/>
      <c r="F147" s="1"/>
    </row>
    <row r="148" spans="2:6" x14ac:dyDescent="0.3">
      <c r="B148" s="17"/>
      <c r="C148" s="14"/>
      <c r="D148" s="22"/>
      <c r="E148" s="22"/>
      <c r="F148" s="1"/>
    </row>
    <row r="149" spans="2:6" x14ac:dyDescent="0.3">
      <c r="B149" s="17"/>
      <c r="C149" s="14"/>
      <c r="D149" s="22"/>
      <c r="E149" s="22"/>
      <c r="F149" s="1"/>
    </row>
    <row r="150" spans="2:6" x14ac:dyDescent="0.3">
      <c r="B150" s="17"/>
      <c r="C150" s="14"/>
      <c r="D150" s="22"/>
      <c r="E150" s="22"/>
      <c r="F150" s="1"/>
    </row>
    <row r="151" spans="2:6" x14ac:dyDescent="0.3">
      <c r="B151" s="17"/>
      <c r="C151" s="14"/>
      <c r="D151" s="22"/>
      <c r="E151" s="22"/>
      <c r="F151" s="1"/>
    </row>
    <row r="152" spans="2:6" x14ac:dyDescent="0.3">
      <c r="B152" s="17"/>
      <c r="C152" s="14"/>
      <c r="D152" s="22"/>
      <c r="E152" s="22"/>
      <c r="F152" s="1"/>
    </row>
    <row r="153" spans="2:6" x14ac:dyDescent="0.3">
      <c r="B153" s="17"/>
      <c r="C153" s="14"/>
      <c r="D153" s="22"/>
      <c r="E153" s="22"/>
      <c r="F153" s="1"/>
    </row>
    <row r="154" spans="2:6" x14ac:dyDescent="0.3">
      <c r="B154" s="17"/>
      <c r="C154" s="14"/>
      <c r="D154" s="22"/>
      <c r="E154" s="22"/>
      <c r="F154" s="1"/>
    </row>
    <row r="155" spans="2:6" x14ac:dyDescent="0.3">
      <c r="B155" s="17"/>
      <c r="C155" s="14"/>
      <c r="D155" s="22"/>
      <c r="E155" s="22"/>
      <c r="F155" s="1"/>
    </row>
    <row r="156" spans="2:6" x14ac:dyDescent="0.3">
      <c r="B156" s="17"/>
      <c r="C156" s="14"/>
      <c r="D156" s="22"/>
      <c r="E156" s="22"/>
      <c r="F156" s="1"/>
    </row>
    <row r="157" spans="2:6" x14ac:dyDescent="0.3">
      <c r="B157" s="17"/>
      <c r="C157" s="14"/>
      <c r="D157" s="22"/>
      <c r="E157" s="22"/>
      <c r="F157" s="1"/>
    </row>
    <row r="158" spans="2:6" x14ac:dyDescent="0.3">
      <c r="B158" s="17"/>
      <c r="C158" s="14"/>
      <c r="D158" s="22"/>
      <c r="E158" s="22"/>
      <c r="F158" s="1"/>
    </row>
    <row r="159" spans="2:6" x14ac:dyDescent="0.3">
      <c r="B159" s="17"/>
      <c r="C159" s="14"/>
      <c r="D159" s="22"/>
      <c r="E159" s="22"/>
      <c r="F159" s="1"/>
    </row>
    <row r="160" spans="2:6" x14ac:dyDescent="0.3">
      <c r="B160" s="17"/>
      <c r="C160" s="14"/>
      <c r="D160" s="22"/>
      <c r="E160" s="22"/>
      <c r="F160" s="1"/>
    </row>
    <row r="161" spans="2:6" x14ac:dyDescent="0.3">
      <c r="B161" s="17"/>
      <c r="C161" s="14"/>
      <c r="D161" s="22"/>
      <c r="E161" s="22"/>
      <c r="F161" s="1"/>
    </row>
    <row r="162" spans="2:6" x14ac:dyDescent="0.3">
      <c r="B162" s="17"/>
      <c r="C162" s="14"/>
      <c r="D162" s="22"/>
      <c r="E162" s="22"/>
      <c r="F162" s="1"/>
    </row>
    <row r="163" spans="2:6" x14ac:dyDescent="0.3">
      <c r="B163" s="17"/>
      <c r="C163" s="14"/>
      <c r="D163" s="22"/>
      <c r="E163" s="22"/>
      <c r="F163" s="1"/>
    </row>
    <row r="164" spans="2:6" x14ac:dyDescent="0.3">
      <c r="B164" s="17"/>
      <c r="C164" s="14"/>
      <c r="D164" s="22"/>
      <c r="E164" s="22"/>
      <c r="F164" s="1"/>
    </row>
    <row r="165" spans="2:6" x14ac:dyDescent="0.3">
      <c r="B165" s="17"/>
      <c r="C165" s="14"/>
      <c r="D165" s="22"/>
      <c r="E165" s="22"/>
      <c r="F165" s="1"/>
    </row>
    <row r="166" spans="2:6" x14ac:dyDescent="0.3">
      <c r="B166" s="17"/>
      <c r="C166" s="14"/>
      <c r="D166" s="22"/>
      <c r="E166" s="22"/>
      <c r="F166" s="1"/>
    </row>
    <row r="167" spans="2:6" x14ac:dyDescent="0.3">
      <c r="B167" s="17"/>
      <c r="C167" s="14"/>
      <c r="D167" s="22"/>
      <c r="E167" s="22"/>
      <c r="F167" s="1"/>
    </row>
    <row r="168" spans="2:6" x14ac:dyDescent="0.3">
      <c r="B168" s="17"/>
      <c r="C168" s="14"/>
      <c r="D168" s="22"/>
      <c r="E168" s="22"/>
      <c r="F168" s="1"/>
    </row>
    <row r="169" spans="2:6" x14ac:dyDescent="0.3">
      <c r="B169" s="17"/>
      <c r="C169" s="14"/>
      <c r="D169" s="22"/>
      <c r="E169" s="22"/>
      <c r="F169" s="1"/>
    </row>
    <row r="170" spans="2:6" x14ac:dyDescent="0.3">
      <c r="B170" s="17"/>
      <c r="C170" s="14"/>
      <c r="D170" s="22"/>
      <c r="E170" s="22"/>
      <c r="F170" s="1"/>
    </row>
    <row r="171" spans="2:6" x14ac:dyDescent="0.3">
      <c r="B171" s="17"/>
      <c r="C171" s="14"/>
      <c r="D171" s="22"/>
      <c r="E171" s="22"/>
      <c r="F171" s="1"/>
    </row>
    <row r="172" spans="2:6" x14ac:dyDescent="0.3">
      <c r="B172" s="17"/>
      <c r="C172" s="14"/>
      <c r="D172" s="22"/>
      <c r="E172" s="22"/>
      <c r="F172" s="1"/>
    </row>
    <row r="173" spans="2:6" x14ac:dyDescent="0.3">
      <c r="B173" s="17"/>
      <c r="C173" s="14"/>
      <c r="D173" s="22"/>
      <c r="E173" s="22"/>
      <c r="F173" s="1"/>
    </row>
    <row r="174" spans="2:6" x14ac:dyDescent="0.3">
      <c r="B174" s="17"/>
      <c r="C174" s="14"/>
      <c r="D174" s="22"/>
      <c r="E174" s="22"/>
      <c r="F174" s="1"/>
    </row>
    <row r="175" spans="2:6" x14ac:dyDescent="0.3">
      <c r="B175" s="17"/>
      <c r="C175" s="14"/>
      <c r="D175" s="22"/>
      <c r="E175" s="22"/>
      <c r="F175" s="1"/>
    </row>
    <row r="176" spans="2:6" x14ac:dyDescent="0.3">
      <c r="B176" s="17"/>
      <c r="C176" s="14"/>
      <c r="D176" s="22"/>
      <c r="E176" s="22"/>
      <c r="F176" s="1"/>
    </row>
    <row r="177" spans="2:6" x14ac:dyDescent="0.3">
      <c r="B177" s="17"/>
      <c r="C177" s="14"/>
      <c r="D177" s="22"/>
      <c r="E177" s="22"/>
      <c r="F177" s="1"/>
    </row>
    <row r="178" spans="2:6" x14ac:dyDescent="0.3">
      <c r="B178" s="17"/>
      <c r="C178" s="14"/>
      <c r="D178" s="22"/>
      <c r="E178" s="22"/>
      <c r="F178" s="1"/>
    </row>
    <row r="179" spans="2:6" x14ac:dyDescent="0.3">
      <c r="B179" s="17"/>
      <c r="C179" s="14"/>
      <c r="D179" s="22"/>
      <c r="E179" s="22"/>
      <c r="F179" s="1"/>
    </row>
    <row r="180" spans="2:6" x14ac:dyDescent="0.3">
      <c r="B180" s="17"/>
      <c r="C180" s="14"/>
      <c r="D180" s="22"/>
      <c r="E180" s="22"/>
      <c r="F180" s="1"/>
    </row>
    <row r="181" spans="2:6" x14ac:dyDescent="0.3">
      <c r="B181" s="17"/>
      <c r="C181" s="14"/>
      <c r="D181" s="22"/>
      <c r="E181" s="22"/>
      <c r="F181" s="1"/>
    </row>
    <row r="182" spans="2:6" x14ac:dyDescent="0.3">
      <c r="B182" s="17"/>
      <c r="C182" s="14"/>
      <c r="D182" s="22"/>
      <c r="E182" s="22"/>
      <c r="F182" s="1"/>
    </row>
    <row r="183" spans="2:6" x14ac:dyDescent="0.3">
      <c r="B183" s="17"/>
      <c r="C183" s="14"/>
      <c r="D183" s="22"/>
      <c r="E183" s="22"/>
      <c r="F183" s="1"/>
    </row>
    <row r="184" spans="2:6" x14ac:dyDescent="0.3">
      <c r="B184" s="17"/>
      <c r="C184" s="14"/>
      <c r="D184" s="22"/>
      <c r="E184" s="22"/>
      <c r="F184" s="1"/>
    </row>
    <row r="185" spans="2:6" x14ac:dyDescent="0.3">
      <c r="B185" s="17"/>
      <c r="C185" s="14"/>
      <c r="D185" s="22"/>
      <c r="E185" s="22"/>
      <c r="F185" s="1"/>
    </row>
    <row r="186" spans="2:6" x14ac:dyDescent="0.3">
      <c r="B186" s="17"/>
      <c r="C186" s="14"/>
      <c r="D186" s="22"/>
      <c r="E186" s="22"/>
      <c r="F186" s="1"/>
    </row>
    <row r="187" spans="2:6" x14ac:dyDescent="0.3">
      <c r="B187" s="17"/>
      <c r="C187" s="14"/>
      <c r="D187" s="22"/>
      <c r="E187" s="22"/>
      <c r="F187" s="1"/>
    </row>
    <row r="188" spans="2:6" x14ac:dyDescent="0.3">
      <c r="B188" s="17"/>
      <c r="C188" s="14"/>
      <c r="D188" s="22"/>
      <c r="E188" s="22"/>
      <c r="F188" s="1"/>
    </row>
    <row r="189" spans="2:6" x14ac:dyDescent="0.3">
      <c r="B189" s="17"/>
      <c r="C189" s="14"/>
      <c r="D189" s="22"/>
      <c r="E189" s="22"/>
      <c r="F189" s="1"/>
    </row>
    <row r="190" spans="2:6" x14ac:dyDescent="0.3">
      <c r="B190" s="17"/>
      <c r="C190" s="14"/>
      <c r="D190" s="22"/>
      <c r="E190" s="22"/>
      <c r="F190" s="1"/>
    </row>
    <row r="191" spans="2:6" x14ac:dyDescent="0.3">
      <c r="B191" s="17"/>
      <c r="C191" s="14"/>
      <c r="D191" s="22"/>
      <c r="E191" s="22"/>
      <c r="F191" s="1"/>
    </row>
    <row r="192" spans="2:6" x14ac:dyDescent="0.3">
      <c r="B192" s="17"/>
      <c r="C192" s="14"/>
      <c r="D192" s="22"/>
      <c r="E192" s="22"/>
      <c r="F192" s="1"/>
    </row>
    <row r="193" spans="2:6" x14ac:dyDescent="0.3">
      <c r="B193" s="17"/>
      <c r="C193" s="14"/>
      <c r="D193" s="22"/>
      <c r="E193" s="22"/>
      <c r="F193" s="1"/>
    </row>
    <row r="194" spans="2:6" x14ac:dyDescent="0.3">
      <c r="B194" s="17"/>
      <c r="C194" s="14"/>
      <c r="D194" s="22"/>
      <c r="E194" s="22"/>
      <c r="F194" s="1"/>
    </row>
    <row r="195" spans="2:6" x14ac:dyDescent="0.3">
      <c r="B195" s="17"/>
      <c r="C195" s="14"/>
      <c r="D195" s="22"/>
      <c r="E195" s="22"/>
      <c r="F195" s="1"/>
    </row>
    <row r="196" spans="2:6" x14ac:dyDescent="0.3">
      <c r="B196" s="17"/>
      <c r="C196" s="14"/>
      <c r="D196" s="22"/>
      <c r="E196" s="22"/>
      <c r="F196" s="1"/>
    </row>
    <row r="197" spans="2:6" x14ac:dyDescent="0.3">
      <c r="B197" s="17"/>
      <c r="C197" s="14"/>
      <c r="D197" s="22"/>
      <c r="E197" s="22"/>
      <c r="F197" s="1"/>
    </row>
    <row r="198" spans="2:6" x14ac:dyDescent="0.3">
      <c r="B198" s="17"/>
      <c r="C198" s="14"/>
      <c r="D198" s="22"/>
      <c r="E198" s="22"/>
      <c r="F198" s="1"/>
    </row>
    <row r="199" spans="2:6" x14ac:dyDescent="0.3">
      <c r="B199" s="17"/>
      <c r="C199" s="14"/>
      <c r="D199" s="22"/>
      <c r="E199" s="22"/>
      <c r="F199" s="1"/>
    </row>
    <row r="200" spans="2:6" x14ac:dyDescent="0.3">
      <c r="B200" s="17"/>
      <c r="C200" s="14"/>
      <c r="D200" s="22"/>
      <c r="E200" s="22"/>
      <c r="F200" s="1"/>
    </row>
    <row r="201" spans="2:6" x14ac:dyDescent="0.3">
      <c r="B201" s="17"/>
      <c r="C201" s="14"/>
      <c r="D201" s="22"/>
      <c r="E201" s="22"/>
      <c r="F201" s="1"/>
    </row>
    <row r="202" spans="2:6" x14ac:dyDescent="0.3">
      <c r="B202" s="17"/>
      <c r="C202" s="14"/>
      <c r="D202" s="22"/>
      <c r="E202" s="22"/>
      <c r="F202" s="1"/>
    </row>
    <row r="203" spans="2:6" x14ac:dyDescent="0.3">
      <c r="B203" s="17"/>
      <c r="C203" s="14"/>
      <c r="D203" s="22"/>
      <c r="E203" s="22"/>
      <c r="F203" s="1"/>
    </row>
    <row r="204" spans="2:6" x14ac:dyDescent="0.3">
      <c r="B204" s="17"/>
      <c r="C204" s="14"/>
      <c r="D204" s="22"/>
      <c r="E204" s="22"/>
      <c r="F204" s="1"/>
    </row>
    <row r="205" spans="2:6" x14ac:dyDescent="0.3">
      <c r="B205" s="17"/>
      <c r="C205" s="14"/>
      <c r="D205" s="22"/>
      <c r="E205" s="22"/>
      <c r="F205" s="1"/>
    </row>
    <row r="206" spans="2:6" x14ac:dyDescent="0.3">
      <c r="B206" s="17"/>
      <c r="C206" s="14"/>
      <c r="D206" s="22"/>
      <c r="E206" s="22"/>
      <c r="F206" s="1"/>
    </row>
    <row r="207" spans="2:6" x14ac:dyDescent="0.3">
      <c r="B207" s="17"/>
      <c r="C207" s="14"/>
      <c r="D207" s="22"/>
      <c r="E207" s="22"/>
      <c r="F207" s="1"/>
    </row>
    <row r="208" spans="2:6" x14ac:dyDescent="0.3">
      <c r="B208" s="17"/>
      <c r="C208" s="14"/>
      <c r="D208" s="22"/>
      <c r="E208" s="22"/>
      <c r="F208" s="1"/>
    </row>
    <row r="209" spans="2:6" x14ac:dyDescent="0.3">
      <c r="B209" s="17"/>
      <c r="C209" s="14"/>
      <c r="D209" s="22"/>
      <c r="E209" s="22"/>
      <c r="F209" s="1"/>
    </row>
    <row r="210" spans="2:6" x14ac:dyDescent="0.3">
      <c r="B210" s="17"/>
      <c r="C210" s="14"/>
      <c r="D210" s="22"/>
      <c r="E210" s="22"/>
      <c r="F210" s="1"/>
    </row>
    <row r="211" spans="2:6" x14ac:dyDescent="0.3">
      <c r="B211" s="17"/>
      <c r="C211" s="14"/>
      <c r="D211" s="22"/>
      <c r="E211" s="22"/>
      <c r="F211" s="1"/>
    </row>
    <row r="212" spans="2:6" x14ac:dyDescent="0.3">
      <c r="B212" s="17"/>
      <c r="C212" s="14"/>
      <c r="D212" s="22"/>
      <c r="E212" s="22"/>
      <c r="F212" s="1"/>
    </row>
    <row r="213" spans="2:6" x14ac:dyDescent="0.3">
      <c r="B213" s="17"/>
      <c r="C213" s="14"/>
      <c r="D213" s="22"/>
      <c r="E213" s="22"/>
      <c r="F213" s="1"/>
    </row>
    <row r="214" spans="2:6" x14ac:dyDescent="0.3">
      <c r="B214" s="17"/>
      <c r="C214" s="14"/>
      <c r="D214" s="22"/>
      <c r="E214" s="22"/>
      <c r="F214" s="1"/>
    </row>
    <row r="215" spans="2:6" x14ac:dyDescent="0.3">
      <c r="B215" s="17"/>
      <c r="C215" s="14"/>
      <c r="D215" s="22"/>
      <c r="E215" s="22"/>
      <c r="F215" s="1"/>
    </row>
    <row r="216" spans="2:6" x14ac:dyDescent="0.3">
      <c r="B216" s="17"/>
      <c r="C216" s="14"/>
      <c r="D216" s="22"/>
      <c r="E216" s="22"/>
      <c r="F216" s="1"/>
    </row>
    <row r="217" spans="2:6" x14ac:dyDescent="0.3">
      <c r="B217" s="17"/>
      <c r="C217" s="14"/>
      <c r="D217" s="22"/>
      <c r="E217" s="22"/>
      <c r="F217" s="1"/>
    </row>
    <row r="218" spans="2:6" x14ac:dyDescent="0.3">
      <c r="B218" s="17"/>
      <c r="C218" s="14"/>
      <c r="D218" s="22"/>
      <c r="E218" s="22"/>
      <c r="F218" s="1"/>
    </row>
    <row r="219" spans="2:6" x14ac:dyDescent="0.3">
      <c r="B219" s="17"/>
      <c r="C219" s="14"/>
      <c r="D219" s="22"/>
      <c r="E219" s="22"/>
      <c r="F219" s="1"/>
    </row>
    <row r="220" spans="2:6" x14ac:dyDescent="0.3">
      <c r="B220" s="17"/>
      <c r="C220" s="14"/>
      <c r="D220" s="22"/>
      <c r="E220" s="22"/>
      <c r="F220" s="1"/>
    </row>
    <row r="221" spans="2:6" x14ac:dyDescent="0.3">
      <c r="B221" s="17"/>
      <c r="C221" s="14"/>
      <c r="D221" s="22"/>
      <c r="E221" s="22"/>
      <c r="F221" s="1"/>
    </row>
    <row r="222" spans="2:6" x14ac:dyDescent="0.3">
      <c r="B222" s="17"/>
      <c r="C222" s="14"/>
      <c r="D222" s="22"/>
      <c r="E222" s="22"/>
      <c r="F222" s="1"/>
    </row>
    <row r="223" spans="2:6" x14ac:dyDescent="0.3">
      <c r="B223" s="17"/>
      <c r="C223" s="14"/>
      <c r="D223" s="22"/>
      <c r="E223" s="22"/>
      <c r="F223" s="1"/>
    </row>
    <row r="224" spans="2:6" x14ac:dyDescent="0.3">
      <c r="B224" s="17"/>
      <c r="C224" s="14"/>
      <c r="D224" s="22"/>
      <c r="E224" s="22"/>
      <c r="F224" s="1"/>
    </row>
    <row r="225" spans="2:6" x14ac:dyDescent="0.3">
      <c r="B225" s="17"/>
      <c r="C225" s="14"/>
      <c r="D225" s="22"/>
      <c r="E225" s="22"/>
      <c r="F225" s="1"/>
    </row>
    <row r="226" spans="2:6" x14ac:dyDescent="0.3">
      <c r="B226" s="17"/>
      <c r="C226" s="14"/>
      <c r="D226" s="22"/>
      <c r="E226" s="22"/>
      <c r="F226" s="1"/>
    </row>
    <row r="227" spans="2:6" x14ac:dyDescent="0.3">
      <c r="B227" s="17"/>
      <c r="C227" s="14"/>
      <c r="D227" s="22"/>
      <c r="E227" s="22"/>
      <c r="F227" s="1"/>
    </row>
    <row r="228" spans="2:6" x14ac:dyDescent="0.3">
      <c r="B228" s="17"/>
      <c r="C228" s="14"/>
      <c r="D228" s="22"/>
      <c r="E228" s="22"/>
      <c r="F228" s="1"/>
    </row>
    <row r="229" spans="2:6" x14ac:dyDescent="0.3">
      <c r="B229" s="17"/>
      <c r="C229" s="14"/>
      <c r="D229" s="22"/>
      <c r="E229" s="22"/>
      <c r="F229" s="1"/>
    </row>
    <row r="230" spans="2:6" x14ac:dyDescent="0.3">
      <c r="B230" s="17"/>
      <c r="C230" s="14"/>
      <c r="D230" s="22"/>
      <c r="E230" s="22"/>
      <c r="F230" s="1"/>
    </row>
    <row r="231" spans="2:6" x14ac:dyDescent="0.3">
      <c r="B231" s="17"/>
      <c r="C231" s="14"/>
      <c r="D231" s="22"/>
      <c r="E231" s="22"/>
      <c r="F231" s="1"/>
    </row>
    <row r="232" spans="2:6" x14ac:dyDescent="0.3">
      <c r="B232" s="17"/>
      <c r="C232" s="14"/>
      <c r="D232" s="22"/>
      <c r="E232" s="22"/>
      <c r="F232" s="1"/>
    </row>
    <row r="233" spans="2:6" x14ac:dyDescent="0.3">
      <c r="B233" s="17"/>
      <c r="C233" s="14"/>
      <c r="D233" s="22"/>
      <c r="E233" s="22"/>
      <c r="F233" s="1"/>
    </row>
    <row r="234" spans="2:6" x14ac:dyDescent="0.3">
      <c r="B234" s="17"/>
      <c r="C234" s="14"/>
      <c r="D234" s="22"/>
      <c r="E234" s="22"/>
      <c r="F234" s="1"/>
    </row>
    <row r="235" spans="2:6" x14ac:dyDescent="0.3">
      <c r="B235" s="17"/>
      <c r="C235" s="14"/>
      <c r="D235" s="22"/>
      <c r="E235" s="22"/>
      <c r="F235" s="1"/>
    </row>
    <row r="236" spans="2:6" x14ac:dyDescent="0.3">
      <c r="B236" s="17"/>
      <c r="C236" s="14"/>
      <c r="D236" s="22"/>
      <c r="E236" s="22"/>
      <c r="F236" s="1"/>
    </row>
    <row r="237" spans="2:6" x14ac:dyDescent="0.3">
      <c r="B237" s="17"/>
      <c r="C237" s="14"/>
      <c r="D237" s="22"/>
      <c r="E237" s="22"/>
      <c r="F237" s="1"/>
    </row>
    <row r="238" spans="2:6" x14ac:dyDescent="0.3">
      <c r="B238" s="17"/>
      <c r="C238" s="14"/>
      <c r="D238" s="22"/>
      <c r="E238" s="22"/>
      <c r="F238" s="1"/>
    </row>
    <row r="239" spans="2:6" x14ac:dyDescent="0.3">
      <c r="B239" s="17"/>
      <c r="C239" s="14"/>
      <c r="D239" s="22"/>
      <c r="E239" s="22"/>
      <c r="F239" s="1"/>
    </row>
    <row r="240" spans="2:6" x14ac:dyDescent="0.3">
      <c r="B240" s="17"/>
      <c r="C240" s="14"/>
      <c r="D240" s="22"/>
      <c r="E240" s="22"/>
      <c r="F240" s="1"/>
    </row>
    <row r="241" spans="2:6" x14ac:dyDescent="0.3">
      <c r="B241" s="17"/>
      <c r="C241" s="14"/>
      <c r="D241" s="22"/>
      <c r="E241" s="22"/>
      <c r="F241" s="1"/>
    </row>
    <row r="242" spans="2:6" x14ac:dyDescent="0.3">
      <c r="B242" s="17"/>
      <c r="C242" s="14"/>
      <c r="D242" s="22"/>
      <c r="E242" s="22"/>
      <c r="F242" s="1"/>
    </row>
    <row r="243" spans="2:6" x14ac:dyDescent="0.3">
      <c r="B243" s="17"/>
      <c r="C243" s="14"/>
      <c r="D243" s="22"/>
      <c r="E243" s="22"/>
      <c r="F243" s="1"/>
    </row>
    <row r="244" spans="2:6" x14ac:dyDescent="0.3">
      <c r="B244" s="17"/>
      <c r="C244" s="14"/>
      <c r="D244" s="22"/>
      <c r="E244" s="22"/>
      <c r="F244" s="1"/>
    </row>
    <row r="245" spans="2:6" x14ac:dyDescent="0.3">
      <c r="B245" s="17"/>
      <c r="C245" s="14"/>
      <c r="D245" s="22"/>
      <c r="E245" s="22"/>
      <c r="F245" s="1"/>
    </row>
    <row r="246" spans="2:6" x14ac:dyDescent="0.3">
      <c r="B246" s="17"/>
      <c r="C246" s="14"/>
      <c r="D246" s="22"/>
      <c r="E246" s="22"/>
      <c r="F246" s="1"/>
    </row>
    <row r="247" spans="2:6" x14ac:dyDescent="0.3">
      <c r="B247" s="17"/>
      <c r="C247" s="14"/>
      <c r="D247" s="22"/>
      <c r="E247" s="22"/>
      <c r="F247" s="1"/>
    </row>
    <row r="248" spans="2:6" x14ac:dyDescent="0.3">
      <c r="B248" s="17"/>
      <c r="C248" s="14"/>
      <c r="D248" s="22"/>
      <c r="E248" s="22"/>
      <c r="F248" s="1"/>
    </row>
    <row r="249" spans="2:6" x14ac:dyDescent="0.3">
      <c r="B249" s="17"/>
      <c r="C249" s="14"/>
      <c r="D249" s="22"/>
      <c r="E249" s="22"/>
      <c r="F249" s="1"/>
    </row>
    <row r="250" spans="2:6" x14ac:dyDescent="0.3">
      <c r="B250" s="17"/>
      <c r="C250" s="14"/>
      <c r="D250" s="22"/>
      <c r="E250" s="22"/>
      <c r="F250" s="1"/>
    </row>
    <row r="251" spans="2:6" x14ac:dyDescent="0.3">
      <c r="B251" s="17"/>
      <c r="C251" s="14"/>
      <c r="D251" s="22"/>
      <c r="E251" s="22"/>
      <c r="F251" s="1"/>
    </row>
    <row r="252" spans="2:6" x14ac:dyDescent="0.3">
      <c r="B252" s="17"/>
      <c r="C252" s="14"/>
      <c r="D252" s="22"/>
      <c r="E252" s="22"/>
      <c r="F252" s="1"/>
    </row>
    <row r="253" spans="2:6" x14ac:dyDescent="0.3">
      <c r="B253" s="17"/>
      <c r="C253" s="14"/>
      <c r="D253" s="22"/>
      <c r="E253" s="22"/>
      <c r="F253" s="1"/>
    </row>
    <row r="254" spans="2:6" x14ac:dyDescent="0.3">
      <c r="B254" s="17"/>
      <c r="C254" s="14"/>
      <c r="D254" s="22"/>
      <c r="E254" s="22"/>
      <c r="F254" s="1"/>
    </row>
    <row r="255" spans="2:6" x14ac:dyDescent="0.3">
      <c r="B255" s="17"/>
      <c r="C255" s="14"/>
      <c r="D255" s="22"/>
      <c r="E255" s="22"/>
      <c r="F255" s="1"/>
    </row>
    <row r="256" spans="2:6" x14ac:dyDescent="0.3">
      <c r="B256" s="17"/>
      <c r="C256" s="14"/>
      <c r="D256" s="22"/>
      <c r="E256" s="22"/>
      <c r="F256" s="1"/>
    </row>
    <row r="257" spans="2:6" x14ac:dyDescent="0.3">
      <c r="B257" s="17"/>
      <c r="C257" s="14"/>
      <c r="D257" s="22"/>
      <c r="E257" s="22"/>
      <c r="F257" s="1"/>
    </row>
    <row r="258" spans="2:6" x14ac:dyDescent="0.3">
      <c r="B258" s="17"/>
      <c r="C258" s="14"/>
      <c r="D258" s="22"/>
      <c r="E258" s="22"/>
      <c r="F258" s="1"/>
    </row>
    <row r="259" spans="2:6" x14ac:dyDescent="0.3">
      <c r="B259" s="17"/>
      <c r="C259" s="14"/>
      <c r="D259" s="22"/>
      <c r="E259" s="22"/>
      <c r="F259" s="1"/>
    </row>
    <row r="260" spans="2:6" x14ac:dyDescent="0.3">
      <c r="B260" s="17"/>
      <c r="C260" s="14"/>
      <c r="D260" s="22"/>
      <c r="E260" s="22"/>
      <c r="F260" s="1"/>
    </row>
    <row r="261" spans="2:6" x14ac:dyDescent="0.3">
      <c r="B261" s="17"/>
      <c r="C261" s="14"/>
      <c r="D261" s="22"/>
      <c r="E261" s="22"/>
      <c r="F261" s="1"/>
    </row>
  </sheetData>
  <mergeCells count="7">
    <mergeCell ref="B54:F54"/>
    <mergeCell ref="B64:D64"/>
    <mergeCell ref="C2:E2"/>
    <mergeCell ref="B32:F32"/>
    <mergeCell ref="B40:D40"/>
    <mergeCell ref="B42:F42"/>
    <mergeCell ref="B52:D52"/>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7EDE-195B-460E-A2AA-C2CE2F4A59DF}">
  <dimension ref="B2:I253"/>
  <sheetViews>
    <sheetView showGridLines="0" topLeftCell="A2" zoomScaleNormal="100" workbookViewId="0">
      <selection activeCell="B27" sqref="B27"/>
    </sheetView>
  </sheetViews>
  <sheetFormatPr baseColWidth="10" defaultRowHeight="14.4" x14ac:dyDescent="0.3"/>
  <cols>
    <col min="1" max="1" width="1.77734375" customWidth="1"/>
    <col min="2" max="2" width="51.5546875" customWidth="1"/>
    <col min="3" max="4" width="17.33203125" customWidth="1"/>
    <col min="5" max="5" width="15.33203125" bestFit="1" customWidth="1"/>
    <col min="6" max="6" width="14.109375" bestFit="1" customWidth="1"/>
    <col min="7" max="7" width="14" bestFit="1" customWidth="1"/>
    <col min="8" max="8" width="20.44140625" bestFit="1" customWidth="1"/>
    <col min="9" max="9" width="15.77734375" bestFit="1" customWidth="1"/>
    <col min="10" max="10" width="12.109375" bestFit="1" customWidth="1"/>
    <col min="12" max="12" width="15.33203125" customWidth="1"/>
    <col min="13" max="13" width="14.109375" customWidth="1"/>
  </cols>
  <sheetData>
    <row r="2" spans="3:6" ht="14.4" customHeight="1" x14ac:dyDescent="0.3">
      <c r="C2" s="43" t="s">
        <v>33</v>
      </c>
      <c r="D2" s="43"/>
      <c r="E2" s="43"/>
    </row>
    <row r="3" spans="3:6" ht="14.4" customHeight="1" x14ac:dyDescent="0.3">
      <c r="C3" s="3" t="s">
        <v>3</v>
      </c>
      <c r="D3" s="3" t="s">
        <v>4</v>
      </c>
      <c r="E3" s="3" t="s">
        <v>5</v>
      </c>
      <c r="F3" s="18"/>
    </row>
    <row r="4" spans="3:6" x14ac:dyDescent="0.3">
      <c r="C4" s="4" t="s">
        <v>6</v>
      </c>
      <c r="D4" s="4">
        <v>2005</v>
      </c>
      <c r="E4" s="4">
        <v>16</v>
      </c>
    </row>
    <row r="5" spans="3:6" x14ac:dyDescent="0.3">
      <c r="C5" s="4" t="s">
        <v>7</v>
      </c>
      <c r="D5" s="4">
        <v>2008</v>
      </c>
      <c r="E5" s="4">
        <v>13</v>
      </c>
    </row>
    <row r="6" spans="3:6" x14ac:dyDescent="0.3">
      <c r="C6" s="4" t="s">
        <v>8</v>
      </c>
      <c r="D6" s="4">
        <v>2010</v>
      </c>
      <c r="E6" s="4">
        <v>11</v>
      </c>
    </row>
    <row r="7" spans="3:6" x14ac:dyDescent="0.3">
      <c r="C7" s="4" t="s">
        <v>9</v>
      </c>
      <c r="D7" s="4">
        <v>2011</v>
      </c>
      <c r="E7" s="4">
        <v>10</v>
      </c>
    </row>
    <row r="8" spans="3:6" x14ac:dyDescent="0.3">
      <c r="C8" s="4" t="s">
        <v>10</v>
      </c>
      <c r="D8" s="4">
        <v>2012</v>
      </c>
      <c r="E8" s="4">
        <v>9</v>
      </c>
    </row>
    <row r="9" spans="3:6" x14ac:dyDescent="0.3">
      <c r="C9" s="4" t="s">
        <v>11</v>
      </c>
      <c r="D9" s="4">
        <v>2012</v>
      </c>
      <c r="E9" s="4">
        <v>9</v>
      </c>
    </row>
    <row r="10" spans="3:6" x14ac:dyDescent="0.3">
      <c r="C10" s="4" t="s">
        <v>12</v>
      </c>
      <c r="D10" s="4">
        <v>2013</v>
      </c>
      <c r="E10" s="4">
        <v>8</v>
      </c>
    </row>
    <row r="11" spans="3:6" x14ac:dyDescent="0.3">
      <c r="C11" s="4" t="s">
        <v>13</v>
      </c>
      <c r="D11" s="4">
        <v>2013</v>
      </c>
      <c r="E11" s="4">
        <v>8</v>
      </c>
    </row>
    <row r="12" spans="3:6" x14ac:dyDescent="0.3">
      <c r="C12" s="4" t="s">
        <v>14</v>
      </c>
      <c r="D12" s="4">
        <v>2013</v>
      </c>
      <c r="E12" s="4">
        <v>8</v>
      </c>
    </row>
    <row r="13" spans="3:6" x14ac:dyDescent="0.3">
      <c r="C13" s="4" t="s">
        <v>15</v>
      </c>
      <c r="D13" s="4">
        <v>2013</v>
      </c>
      <c r="E13" s="4">
        <v>8</v>
      </c>
    </row>
    <row r="14" spans="3:6" x14ac:dyDescent="0.3">
      <c r="C14" s="4" t="s">
        <v>16</v>
      </c>
      <c r="D14" s="4">
        <v>2015</v>
      </c>
      <c r="E14" s="4">
        <v>6</v>
      </c>
    </row>
    <row r="15" spans="3:6" x14ac:dyDescent="0.3">
      <c r="C15" s="4" t="s">
        <v>17</v>
      </c>
      <c r="D15" s="4">
        <v>2015</v>
      </c>
      <c r="E15" s="4">
        <v>6</v>
      </c>
    </row>
    <row r="16" spans="3:6" x14ac:dyDescent="0.3">
      <c r="C16" s="4" t="s">
        <v>18</v>
      </c>
      <c r="D16" s="4">
        <v>2016</v>
      </c>
      <c r="E16" s="4">
        <v>5</v>
      </c>
    </row>
    <row r="17" spans="2:6" x14ac:dyDescent="0.3">
      <c r="C17" s="4" t="s">
        <v>19</v>
      </c>
      <c r="D17" s="4">
        <v>2016</v>
      </c>
      <c r="E17" s="4">
        <v>5</v>
      </c>
    </row>
    <row r="18" spans="2:6" x14ac:dyDescent="0.3">
      <c r="C18" s="4" t="s">
        <v>20</v>
      </c>
      <c r="D18" s="4">
        <v>2017</v>
      </c>
      <c r="E18" s="4">
        <v>4</v>
      </c>
    </row>
    <row r="19" spans="2:6" x14ac:dyDescent="0.3">
      <c r="C19" s="4" t="s">
        <v>21</v>
      </c>
      <c r="D19" s="4">
        <v>2017</v>
      </c>
      <c r="E19" s="4">
        <v>4</v>
      </c>
    </row>
    <row r="20" spans="2:6" x14ac:dyDescent="0.3">
      <c r="C20" s="4" t="s">
        <v>22</v>
      </c>
      <c r="D20" s="4">
        <v>2017</v>
      </c>
      <c r="E20" s="4">
        <v>4</v>
      </c>
    </row>
    <row r="21" spans="2:6" x14ac:dyDescent="0.3">
      <c r="C21" s="4" t="s">
        <v>23</v>
      </c>
      <c r="D21" s="4">
        <v>2017</v>
      </c>
      <c r="E21" s="4">
        <v>4</v>
      </c>
    </row>
    <row r="22" spans="2:6" x14ac:dyDescent="0.3">
      <c r="C22" s="4" t="s">
        <v>24</v>
      </c>
      <c r="D22" s="4">
        <v>2017</v>
      </c>
      <c r="E22" s="4">
        <v>4</v>
      </c>
    </row>
    <row r="23" spans="2:6" x14ac:dyDescent="0.3">
      <c r="C23" s="4" t="s">
        <v>25</v>
      </c>
      <c r="D23" s="4">
        <v>2017</v>
      </c>
      <c r="E23" s="4">
        <v>4</v>
      </c>
    </row>
    <row r="24" spans="2:6" x14ac:dyDescent="0.3">
      <c r="C24" s="4" t="s">
        <v>26</v>
      </c>
      <c r="D24" s="4">
        <v>2017</v>
      </c>
      <c r="E24" s="4">
        <v>4</v>
      </c>
    </row>
    <row r="25" spans="2:6" x14ac:dyDescent="0.3">
      <c r="C25" s="4" t="s">
        <v>27</v>
      </c>
      <c r="D25" s="4">
        <v>2017</v>
      </c>
      <c r="E25" s="4">
        <v>4</v>
      </c>
    </row>
    <row r="26" spans="2:6" x14ac:dyDescent="0.3">
      <c r="C26" s="4" t="s">
        <v>28</v>
      </c>
      <c r="D26" s="4">
        <v>2017</v>
      </c>
      <c r="E26" s="4">
        <v>4</v>
      </c>
    </row>
    <row r="27" spans="2:6" x14ac:dyDescent="0.3">
      <c r="C27" s="4" t="s">
        <v>29</v>
      </c>
      <c r="D27" s="4">
        <v>2017</v>
      </c>
      <c r="E27" s="4">
        <v>4</v>
      </c>
    </row>
    <row r="28" spans="2:6" x14ac:dyDescent="0.3">
      <c r="C28" s="4" t="s">
        <v>30</v>
      </c>
      <c r="D28" s="4">
        <v>2017</v>
      </c>
      <c r="E28" s="4">
        <v>4</v>
      </c>
    </row>
    <row r="29" spans="2:6" x14ac:dyDescent="0.3">
      <c r="C29" s="4" t="s">
        <v>31</v>
      </c>
      <c r="D29" s="4">
        <v>2017</v>
      </c>
      <c r="E29" s="4">
        <v>4</v>
      </c>
    </row>
    <row r="30" spans="2:6" x14ac:dyDescent="0.3">
      <c r="C30" s="4" t="s">
        <v>32</v>
      </c>
      <c r="D30" s="4"/>
      <c r="E30" s="4">
        <v>170</v>
      </c>
    </row>
    <row r="32" spans="2:6" x14ac:dyDescent="0.3">
      <c r="B32" s="39" t="s">
        <v>54</v>
      </c>
      <c r="C32" s="40"/>
      <c r="D32" s="40"/>
      <c r="E32" s="40"/>
      <c r="F32" s="41"/>
    </row>
    <row r="33" spans="2:6" ht="61.8" customHeight="1" x14ac:dyDescent="0.3">
      <c r="B33" s="29" t="s">
        <v>51</v>
      </c>
      <c r="C33" s="20">
        <v>200</v>
      </c>
      <c r="D33" s="21">
        <v>170</v>
      </c>
      <c r="E33" s="20">
        <v>100</v>
      </c>
      <c r="F33" s="30">
        <v>30</v>
      </c>
    </row>
    <row r="34" spans="2:6" ht="28.8" x14ac:dyDescent="0.3">
      <c r="B34" s="29" t="s">
        <v>63</v>
      </c>
      <c r="C34" s="19">
        <v>0.4265046070983024</v>
      </c>
      <c r="D34" s="19">
        <v>0.36679478303256602</v>
      </c>
      <c r="E34" s="19">
        <v>0.18112695312596999</v>
      </c>
      <c r="F34" s="37">
        <v>3.1408438131346503E-3</v>
      </c>
    </row>
    <row r="35" spans="2:6" ht="28.8" x14ac:dyDescent="0.3">
      <c r="B35" s="29" t="s">
        <v>35</v>
      </c>
      <c r="C35" s="6">
        <v>5</v>
      </c>
      <c r="D35" s="6">
        <v>5</v>
      </c>
      <c r="E35" s="6">
        <v>5</v>
      </c>
      <c r="F35" s="38">
        <v>5</v>
      </c>
    </row>
    <row r="36" spans="2:6" ht="57.6" x14ac:dyDescent="0.3">
      <c r="B36" s="29" t="s">
        <v>39</v>
      </c>
      <c r="C36" s="8">
        <v>9.3826224567550298E-10</v>
      </c>
      <c r="D36" s="8">
        <v>1.2986328679076564E-9</v>
      </c>
      <c r="E36" s="8">
        <v>3.7530495378135242E-9</v>
      </c>
      <c r="F36" s="33">
        <v>4.1700547681600142E-8</v>
      </c>
    </row>
    <row r="37" spans="2:6" ht="28.8" x14ac:dyDescent="0.3">
      <c r="B37" s="29" t="s">
        <v>47</v>
      </c>
      <c r="C37" s="9">
        <v>2920000.2877924512</v>
      </c>
      <c r="D37" s="24">
        <v>2109700.2048095996</v>
      </c>
      <c r="E37" s="9">
        <v>729999.96397419984</v>
      </c>
      <c r="F37" s="35">
        <v>65700.001072315194</v>
      </c>
    </row>
    <row r="38" spans="2:6" ht="39" customHeight="1" x14ac:dyDescent="0.3">
      <c r="B38" s="42" t="s">
        <v>61</v>
      </c>
      <c r="C38" s="42"/>
      <c r="D38" s="42"/>
    </row>
    <row r="39" spans="2:6" ht="39" customHeight="1" x14ac:dyDescent="0.3">
      <c r="B39" s="28"/>
      <c r="C39" s="28"/>
      <c r="D39" s="28"/>
    </row>
    <row r="40" spans="2:6" x14ac:dyDescent="0.3">
      <c r="B40" s="39" t="s">
        <v>62</v>
      </c>
      <c r="C40" s="40"/>
      <c r="D40" s="40"/>
      <c r="E40" s="40"/>
      <c r="F40" s="41"/>
    </row>
    <row r="41" spans="2:6" ht="30" customHeight="1" x14ac:dyDescent="0.3">
      <c r="B41" s="29" t="s">
        <v>50</v>
      </c>
      <c r="C41" s="20">
        <v>200</v>
      </c>
      <c r="D41" s="21">
        <v>170</v>
      </c>
      <c r="E41" s="20">
        <v>100</v>
      </c>
      <c r="F41" s="30">
        <v>30</v>
      </c>
    </row>
    <row r="42" spans="2:6" ht="116.4" customHeight="1" x14ac:dyDescent="0.3">
      <c r="B42" s="29" t="s">
        <v>36</v>
      </c>
      <c r="C42" s="44">
        <v>3</v>
      </c>
      <c r="D42" s="44"/>
      <c r="E42" s="44"/>
      <c r="F42" s="45"/>
    </row>
    <row r="43" spans="2:6" ht="43.2" x14ac:dyDescent="0.3">
      <c r="B43" s="29" t="s">
        <v>37</v>
      </c>
      <c r="C43" s="46">
        <v>0.01</v>
      </c>
      <c r="D43" s="46"/>
      <c r="E43" s="46"/>
      <c r="F43" s="47"/>
    </row>
    <row r="44" spans="2:6" ht="28.8" x14ac:dyDescent="0.3">
      <c r="B44" s="29" t="s">
        <v>40</v>
      </c>
      <c r="C44" s="48">
        <v>2.9545712811397395E-3</v>
      </c>
      <c r="D44" s="48"/>
      <c r="E44" s="48"/>
      <c r="F44" s="49"/>
    </row>
    <row r="45" spans="2:6" ht="43.2" x14ac:dyDescent="0.3">
      <c r="B45" s="29" t="s">
        <v>41</v>
      </c>
      <c r="C45" s="8">
        <v>4.0473579193695064E-8</v>
      </c>
      <c r="D45" s="8">
        <v>4.7615975521994195E-8</v>
      </c>
      <c r="E45" s="8">
        <v>8.0947158387390129E-8</v>
      </c>
      <c r="F45" s="33">
        <v>2.6982386129130045E-7</v>
      </c>
    </row>
    <row r="46" spans="2:6" ht="42" customHeight="1" x14ac:dyDescent="0.3">
      <c r="B46" s="29" t="s">
        <v>49</v>
      </c>
      <c r="C46" s="9">
        <v>67691.715978112756</v>
      </c>
      <c r="D46" s="24">
        <v>57537.958581395847</v>
      </c>
      <c r="E46" s="9">
        <v>33845.857989056378</v>
      </c>
      <c r="F46" s="35">
        <v>10153.757396716914</v>
      </c>
    </row>
    <row r="47" spans="2:6" ht="52.2" customHeight="1" x14ac:dyDescent="0.3">
      <c r="B47" s="42" t="s">
        <v>48</v>
      </c>
      <c r="C47" s="42"/>
      <c r="D47" s="42"/>
      <c r="E47" s="13"/>
      <c r="F47" s="13"/>
    </row>
    <row r="48" spans="2:6" ht="36" customHeight="1" x14ac:dyDescent="0.3">
      <c r="B48" s="28"/>
      <c r="C48" s="28"/>
      <c r="D48" s="28"/>
      <c r="E48" s="13"/>
      <c r="F48" s="13"/>
    </row>
    <row r="49" spans="2:9" x14ac:dyDescent="0.3">
      <c r="B49" s="39" t="s">
        <v>53</v>
      </c>
      <c r="C49" s="40"/>
      <c r="D49" s="40"/>
      <c r="E49" s="40"/>
      <c r="F49" s="41"/>
    </row>
    <row r="50" spans="2:9" ht="28.8" x14ac:dyDescent="0.3">
      <c r="B50" s="29" t="s">
        <v>50</v>
      </c>
      <c r="C50" s="20">
        <v>200</v>
      </c>
      <c r="D50" s="21">
        <v>170</v>
      </c>
      <c r="E50" s="20">
        <v>100</v>
      </c>
      <c r="F50" s="30">
        <v>30</v>
      </c>
    </row>
    <row r="51" spans="2:9" x14ac:dyDescent="0.3">
      <c r="B51" s="29" t="s">
        <v>52</v>
      </c>
      <c r="C51" s="10">
        <v>3</v>
      </c>
      <c r="D51" s="10">
        <v>3</v>
      </c>
      <c r="E51" s="10">
        <v>3</v>
      </c>
      <c r="F51" s="31">
        <v>3</v>
      </c>
    </row>
    <row r="52" spans="2:9" ht="43.2" x14ac:dyDescent="0.3">
      <c r="B52" s="29" t="s">
        <v>37</v>
      </c>
      <c r="C52" s="11">
        <v>0.01</v>
      </c>
      <c r="D52" s="11">
        <v>0.01</v>
      </c>
      <c r="E52" s="11">
        <v>0.01</v>
      </c>
      <c r="F52" s="32">
        <v>0.01</v>
      </c>
    </row>
    <row r="53" spans="2:9" x14ac:dyDescent="0.3">
      <c r="B53" s="29" t="s">
        <v>2</v>
      </c>
      <c r="C53" s="8">
        <v>2.9545712811397395E-3</v>
      </c>
      <c r="D53" s="8">
        <v>2.9545712811397395E-3</v>
      </c>
      <c r="E53" s="8">
        <v>2.9545712811397395E-3</v>
      </c>
      <c r="F53" s="33">
        <v>2.9545712811397395E-3</v>
      </c>
      <c r="G53" s="25"/>
    </row>
    <row r="54" spans="2:9" ht="43.2" x14ac:dyDescent="0.3">
      <c r="B54" s="29" t="s">
        <v>43</v>
      </c>
      <c r="C54" s="8">
        <v>2.77216268525052E-12</v>
      </c>
      <c r="D54" s="8">
        <v>3.8369033762640982E-12</v>
      </c>
      <c r="E54" s="8">
        <v>1.1088652381118612E-11</v>
      </c>
      <c r="F54" s="33">
        <v>1.2320724058785412E-10</v>
      </c>
    </row>
    <row r="55" spans="2:9" ht="43.2" x14ac:dyDescent="0.3">
      <c r="B55" s="29" t="s">
        <v>44</v>
      </c>
      <c r="C55" s="9">
        <v>988299150.68627059</v>
      </c>
      <c r="D55" s="24">
        <v>714046135.31468868</v>
      </c>
      <c r="E55" s="9">
        <v>247074751.12687042</v>
      </c>
      <c r="F55" s="35">
        <v>22236729.061744321</v>
      </c>
    </row>
    <row r="56" spans="2:9" ht="46.2" customHeight="1" x14ac:dyDescent="0.3">
      <c r="B56" s="42" t="s">
        <v>56</v>
      </c>
      <c r="C56" s="42"/>
      <c r="D56" s="42"/>
      <c r="E56" s="13"/>
      <c r="F56" s="13"/>
    </row>
    <row r="57" spans="2:9" ht="142.19999999999999" customHeight="1" x14ac:dyDescent="0.3">
      <c r="C57" s="5" t="s">
        <v>42</v>
      </c>
      <c r="D57" s="2" t="s">
        <v>59</v>
      </c>
      <c r="E57" s="5" t="s">
        <v>45</v>
      </c>
      <c r="F57" s="2" t="s">
        <v>55</v>
      </c>
      <c r="G57" s="2" t="s">
        <v>46</v>
      </c>
      <c r="H57" s="2" t="s">
        <v>57</v>
      </c>
      <c r="I57" s="2" t="s">
        <v>58</v>
      </c>
    </row>
    <row r="58" spans="2:9" x14ac:dyDescent="0.3">
      <c r="C58" s="17">
        <v>10</v>
      </c>
      <c r="D58" s="16">
        <v>1.6642808065898284E-8</v>
      </c>
      <c r="E58" s="22">
        <v>2.7397260273972601E-4</v>
      </c>
      <c r="F58" s="22">
        <v>3.7530487906334287E-7</v>
      </c>
      <c r="G58" s="1">
        <v>7300.0010930709414</v>
      </c>
      <c r="H58" s="23">
        <v>1.1088650173521759E-9</v>
      </c>
      <c r="I58" s="1">
        <v>2470748.0031603542</v>
      </c>
    </row>
    <row r="59" spans="2:9" x14ac:dyDescent="0.3">
      <c r="C59" s="17">
        <v>20</v>
      </c>
      <c r="D59" s="27">
        <v>1.6331004523557473E-4</v>
      </c>
      <c r="E59" s="22">
        <v>1.36986301369863E-4</v>
      </c>
      <c r="F59" s="22">
        <v>9.3826230451732329E-8</v>
      </c>
      <c r="G59" s="1">
        <v>29200.001046686793</v>
      </c>
      <c r="H59" s="23">
        <v>2.7721628591028724E-10</v>
      </c>
      <c r="I59" s="1">
        <v>9882990.8870645892</v>
      </c>
    </row>
    <row r="60" spans="2:9" x14ac:dyDescent="0.3">
      <c r="C60" s="17">
        <v>30</v>
      </c>
      <c r="D60" s="15">
        <v>3.1408438131346503E-3</v>
      </c>
      <c r="E60" s="22">
        <v>9.1324200913242012E-5</v>
      </c>
      <c r="F60" s="22">
        <v>4.1700547681600142E-8</v>
      </c>
      <c r="G60" s="1">
        <v>65700.001072315194</v>
      </c>
      <c r="H60" s="23">
        <v>1.2320724058785412E-10</v>
      </c>
      <c r="I60" s="1">
        <v>22236729.061744321</v>
      </c>
    </row>
    <row r="61" spans="2:9" x14ac:dyDescent="0.3">
      <c r="C61" s="17">
        <v>40</v>
      </c>
      <c r="D61" s="15">
        <v>1.3514023467390451E-2</v>
      </c>
      <c r="E61" s="22">
        <v>6.8493150684931502E-5</v>
      </c>
      <c r="F61" s="22">
        <v>2.3456558140289019E-8</v>
      </c>
      <c r="G61" s="1">
        <v>116800.00156082162</v>
      </c>
      <c r="H61" s="23">
        <v>6.9304073035682518E-11</v>
      </c>
      <c r="I61" s="1">
        <v>39531962.659491315</v>
      </c>
    </row>
    <row r="62" spans="2:9" x14ac:dyDescent="0.3">
      <c r="C62" s="17">
        <v>50</v>
      </c>
      <c r="D62" s="15">
        <v>3.2242808786205675E-2</v>
      </c>
      <c r="E62" s="22">
        <v>5.4794520547945207E-5</v>
      </c>
      <c r="F62" s="22">
        <v>1.5012197596142585E-8</v>
      </c>
      <c r="G62" s="1">
        <v>182499.99774191878</v>
      </c>
      <c r="H62" s="23">
        <v>4.4354607884357913E-11</v>
      </c>
      <c r="I62" s="1">
        <v>61768690.06576094</v>
      </c>
    </row>
    <row r="63" spans="2:9" x14ac:dyDescent="0.3">
      <c r="C63" s="17">
        <v>60</v>
      </c>
      <c r="D63" s="15">
        <v>5.7428756672400653E-2</v>
      </c>
      <c r="E63" s="22">
        <v>4.5662100456621006E-5</v>
      </c>
      <c r="F63" s="22">
        <v>1.0425136864888884E-8</v>
      </c>
      <c r="G63" s="1">
        <v>262800.00568860269</v>
      </c>
      <c r="H63" s="23">
        <v>3.0801809982951876E-11</v>
      </c>
      <c r="I63" s="1">
        <v>88946916.720596567</v>
      </c>
    </row>
    <row r="64" spans="2:9" x14ac:dyDescent="0.3">
      <c r="C64" s="17">
        <v>70</v>
      </c>
      <c r="D64" s="14">
        <v>8.6632056293416929E-2</v>
      </c>
      <c r="E64" s="22">
        <v>3.9138943248532291E-5</v>
      </c>
      <c r="F64" s="22">
        <v>7.6592843178957537E-9</v>
      </c>
      <c r="G64" s="1">
        <v>357700.00351024297</v>
      </c>
      <c r="H64" s="23">
        <v>2.2629901479738775E-11</v>
      </c>
      <c r="I64" s="1">
        <v>121066635.21492653</v>
      </c>
    </row>
    <row r="65" spans="3:9" x14ac:dyDescent="0.3">
      <c r="C65" s="17">
        <v>80</v>
      </c>
      <c r="D65" s="14">
        <v>0.11784406928125575</v>
      </c>
      <c r="E65" s="22">
        <v>3.4246575342465751E-5</v>
      </c>
      <c r="F65" s="22">
        <v>5.864139729361284E-9</v>
      </c>
      <c r="G65" s="1">
        <v>467199.99076414714</v>
      </c>
      <c r="H65" s="23">
        <v>1.7326018832961415E-11</v>
      </c>
      <c r="I65" s="1">
        <v>158127845.39891776</v>
      </c>
    </row>
    <row r="66" spans="3:9" x14ac:dyDescent="0.3">
      <c r="C66" s="17">
        <v>90</v>
      </c>
      <c r="D66" s="14">
        <v>0.14964924322218501</v>
      </c>
      <c r="E66" s="22">
        <v>3.0441400304414002E-5</v>
      </c>
      <c r="F66" s="22">
        <v>4.6333942238518944E-9</v>
      </c>
      <c r="G66" s="1">
        <v>591300.0049280579</v>
      </c>
      <c r="H66" s="23">
        <v>1.3689693507991561E-11</v>
      </c>
      <c r="I66" s="1">
        <v>200130559.95723388</v>
      </c>
    </row>
    <row r="67" spans="3:9" x14ac:dyDescent="0.3">
      <c r="C67" s="17">
        <v>100</v>
      </c>
      <c r="D67" s="14">
        <v>0.18112695312596999</v>
      </c>
      <c r="E67" s="22">
        <v>2.7397260273972603E-5</v>
      </c>
      <c r="F67" s="22">
        <v>3.7530495378135242E-9</v>
      </c>
      <c r="G67" s="1">
        <v>729999.96397419984</v>
      </c>
      <c r="H67" s="23">
        <v>1.1088652381118612E-11</v>
      </c>
      <c r="I67" s="1">
        <v>247074751.12687042</v>
      </c>
    </row>
    <row r="68" spans="3:9" x14ac:dyDescent="0.3">
      <c r="C68" s="17">
        <v>110</v>
      </c>
      <c r="D68" s="14">
        <v>0.21171331530822307</v>
      </c>
      <c r="E68" s="22">
        <v>2.4906600249066003E-5</v>
      </c>
      <c r="F68" s="22">
        <v>3.1016939017192158E-9</v>
      </c>
      <c r="G68" s="1">
        <v>883299.93681152002</v>
      </c>
      <c r="H68" s="23">
        <v>9.1641757249058611E-12</v>
      </c>
      <c r="I68" s="1">
        <v>298960442.2306518</v>
      </c>
    </row>
    <row r="69" spans="3:9" x14ac:dyDescent="0.3">
      <c r="C69" s="17">
        <v>120</v>
      </c>
      <c r="D69" s="14">
        <v>0.24108578752743248</v>
      </c>
      <c r="E69" s="22">
        <v>2.2831050228310503E-5</v>
      </c>
      <c r="F69" s="22">
        <v>2.606284077444343E-9</v>
      </c>
      <c r="G69" s="1">
        <v>1051200.0787280898</v>
      </c>
      <c r="H69" s="23">
        <v>7.7004520857088369E-12</v>
      </c>
      <c r="I69" s="1">
        <v>355787685.82715815</v>
      </c>
    </row>
    <row r="70" spans="3:9" x14ac:dyDescent="0.3">
      <c r="C70" s="17">
        <v>130</v>
      </c>
      <c r="D70" s="14">
        <v>0.26907965284934826</v>
      </c>
      <c r="E70" s="22">
        <v>2.1074815595363539E-5</v>
      </c>
      <c r="F70" s="22">
        <v>2.2207391481288141E-9</v>
      </c>
      <c r="G70" s="1">
        <v>1233700.0632000125</v>
      </c>
      <c r="H70" s="23">
        <v>6.5613321099641242E-12</v>
      </c>
      <c r="I70" s="1">
        <v>417556371.40157515</v>
      </c>
    </row>
    <row r="71" spans="3:9" x14ac:dyDescent="0.3">
      <c r="C71" s="17">
        <v>140</v>
      </c>
      <c r="D71" s="14">
        <v>0.29563100372338141</v>
      </c>
      <c r="E71" s="22">
        <v>1.9569471624266145E-5</v>
      </c>
      <c r="F71" s="22">
        <v>1.9148210794739384E-9</v>
      </c>
      <c r="G71" s="1">
        <v>1430800.0140409719</v>
      </c>
      <c r="H71" s="23">
        <v>5.6574753699346937E-12</v>
      </c>
      <c r="I71" s="1">
        <v>484266540.8597061</v>
      </c>
    </row>
    <row r="72" spans="3:9" x14ac:dyDescent="0.3">
      <c r="C72" s="17">
        <v>150</v>
      </c>
      <c r="D72" s="14">
        <v>0.32073886691291037</v>
      </c>
      <c r="E72" s="22">
        <v>1.8264840182648402E-5</v>
      </c>
      <c r="F72" s="22">
        <v>1.66802183176884E-9</v>
      </c>
      <c r="G72" s="1">
        <v>1642500.1011479211</v>
      </c>
      <c r="H72" s="23">
        <v>4.9282894004583169E-12</v>
      </c>
      <c r="I72" s="1">
        <v>555918251.70463276</v>
      </c>
    </row>
    <row r="73" spans="3:9" x14ac:dyDescent="0.3">
      <c r="C73" s="17">
        <v>160</v>
      </c>
      <c r="D73" s="14">
        <v>0.3444403984632175</v>
      </c>
      <c r="E73" s="22">
        <v>1.7123287671232875E-5</v>
      </c>
      <c r="F73" s="22">
        <v>1.4660350711181991E-9</v>
      </c>
      <c r="G73" s="1">
        <v>1868799.7861521624</v>
      </c>
      <c r="H73" s="23">
        <v>4.3315051182694866E-12</v>
      </c>
      <c r="I73" s="1">
        <v>632511321.72085011</v>
      </c>
    </row>
    <row r="74" spans="3:9" x14ac:dyDescent="0.3">
      <c r="C74" s="17">
        <v>170</v>
      </c>
      <c r="D74" s="14">
        <v>0.36679478303256602</v>
      </c>
      <c r="E74" s="22">
        <v>1.6116035455278002E-5</v>
      </c>
      <c r="F74" s="22">
        <v>1.2986328679076564E-9</v>
      </c>
      <c r="G74" s="1">
        <v>2109700.2048095996</v>
      </c>
      <c r="H74" s="23">
        <v>3.8369033762640982E-12</v>
      </c>
      <c r="I74" s="1">
        <v>714046135.31468868</v>
      </c>
    </row>
    <row r="75" spans="3:9" x14ac:dyDescent="0.3">
      <c r="C75" s="17">
        <v>180</v>
      </c>
      <c r="D75" s="14">
        <v>0.38787286584244329</v>
      </c>
      <c r="E75" s="22">
        <v>1.5220700152207001E-5</v>
      </c>
      <c r="F75" s="22">
        <v>1.1583484171850955E-9</v>
      </c>
      <c r="G75" s="1">
        <v>2365200.3030789932</v>
      </c>
      <c r="H75" s="23">
        <v>3.4224229669687572E-12</v>
      </c>
      <c r="I75" s="1">
        <v>800522335.73684716</v>
      </c>
    </row>
    <row r="76" spans="3:9" x14ac:dyDescent="0.3">
      <c r="C76" s="17">
        <v>190</v>
      </c>
      <c r="D76" s="14">
        <v>0.40775054244550324</v>
      </c>
      <c r="E76" s="22">
        <v>1.4419610670511897E-5</v>
      </c>
      <c r="F76" s="22">
        <v>1.0396256078237798E-9</v>
      </c>
      <c r="G76" s="1">
        <v>2635300.6378250481</v>
      </c>
      <c r="H76" s="23">
        <v>3.0716479640135856E-12</v>
      </c>
      <c r="I76" s="1">
        <v>891940111.46296287</v>
      </c>
    </row>
    <row r="77" spans="3:9" x14ac:dyDescent="0.3">
      <c r="C77" s="17">
        <v>200</v>
      </c>
      <c r="D77" s="14">
        <v>0.4265046070983024</v>
      </c>
      <c r="E77" s="22">
        <v>1.3698630136986302E-5</v>
      </c>
      <c r="F77" s="22">
        <v>9.3826224567550298E-10</v>
      </c>
      <c r="G77" s="1">
        <v>2920000.2877924512</v>
      </c>
      <c r="H77" s="23">
        <v>2.77216268525052E-12</v>
      </c>
      <c r="I77" s="1">
        <v>988299150.68627059</v>
      </c>
    </row>
    <row r="78" spans="3:9" x14ac:dyDescent="0.3">
      <c r="C78" s="17">
        <v>210</v>
      </c>
      <c r="D78" s="14">
        <v>0.44421020764228142</v>
      </c>
      <c r="E78" s="22">
        <v>1.304631441617743E-5</v>
      </c>
      <c r="F78" s="22">
        <v>8.5103146751919212E-10</v>
      </c>
      <c r="G78" s="1">
        <v>3219300.4982338976</v>
      </c>
      <c r="H78" s="23">
        <v>2.5144331332784123E-12</v>
      </c>
      <c r="I78" s="1">
        <v>1089599874.8732295</v>
      </c>
    </row>
    <row r="79" spans="3:9" x14ac:dyDescent="0.3">
      <c r="C79" s="17">
        <v>220</v>
      </c>
      <c r="D79" s="14">
        <v>0.46093934786415253</v>
      </c>
      <c r="E79" s="22">
        <v>1.2453300124533001E-5</v>
      </c>
      <c r="F79" s="22">
        <v>7.7542361420768202E-10</v>
      </c>
      <c r="G79" s="1">
        <v>3533199.114907891</v>
      </c>
      <c r="H79" s="23">
        <v>2.2910443412555983E-12</v>
      </c>
      <c r="I79" s="1">
        <v>1195841554.9023218</v>
      </c>
    </row>
    <row r="80" spans="3:9" x14ac:dyDescent="0.3">
      <c r="C80" s="17">
        <v>230</v>
      </c>
      <c r="D80" s="14">
        <v>0.47676006991455316</v>
      </c>
      <c r="E80" s="22">
        <v>1.1911852293031567E-5</v>
      </c>
      <c r="F80" s="22">
        <v>7.0946137853411528E-10</v>
      </c>
      <c r="G80" s="1">
        <v>3861698.6213655001</v>
      </c>
      <c r="H80" s="23">
        <v>2.0961542140947066E-12</v>
      </c>
      <c r="I80" s="1">
        <v>1307025031.3527153</v>
      </c>
    </row>
    <row r="81" spans="2:9" x14ac:dyDescent="0.3">
      <c r="C81" s="17">
        <v>240</v>
      </c>
      <c r="D81" s="14">
        <v>0.49173607478686482</v>
      </c>
      <c r="E81" s="22">
        <v>1.1415525114155251E-5</v>
      </c>
      <c r="F81" s="22">
        <v>6.5157101936108575E-10</v>
      </c>
      <c r="G81" s="1">
        <v>4204800.3149123592</v>
      </c>
      <c r="H81" s="23">
        <v>1.9251130214272092E-12</v>
      </c>
      <c r="I81" s="1">
        <v>1423150743.3086326</v>
      </c>
    </row>
    <row r="82" spans="2:9" x14ac:dyDescent="0.3">
      <c r="C82" s="17">
        <v>250</v>
      </c>
      <c r="D82" s="14">
        <v>0.50592662121032905</v>
      </c>
      <c r="E82" s="22">
        <v>1.0958904109589042E-5</v>
      </c>
      <c r="F82" s="22">
        <v>6.0048799266354536E-10</v>
      </c>
      <c r="G82" s="1">
        <v>4562499.2687111637</v>
      </c>
      <c r="H82" s="23">
        <v>1.7741845777929616E-12</v>
      </c>
      <c r="I82" s="1">
        <v>1544217023.2397163</v>
      </c>
    </row>
    <row r="83" spans="2:9" x14ac:dyDescent="0.3">
      <c r="C83" s="17">
        <v>260</v>
      </c>
      <c r="D83" s="14">
        <v>0.51938659759359906</v>
      </c>
      <c r="E83" s="22">
        <v>1.053740779768177E-5</v>
      </c>
      <c r="F83" s="22">
        <v>5.5518478703220353E-10</v>
      </c>
      <c r="G83" s="1">
        <v>4934800.2528000502</v>
      </c>
      <c r="H83" s="23">
        <v>1.6403330274910311E-12</v>
      </c>
      <c r="I83" s="1">
        <v>1670225485.6063006</v>
      </c>
    </row>
    <row r="84" spans="2:9" x14ac:dyDescent="0.3">
      <c r="C84" s="17">
        <v>270</v>
      </c>
      <c r="D84" s="14">
        <v>0.53216669757722801</v>
      </c>
      <c r="E84" s="22">
        <v>1.0147133434804668E-5</v>
      </c>
      <c r="F84" s="22">
        <v>5.1482151874893134E-10</v>
      </c>
      <c r="G84" s="1">
        <v>5321700.681927735</v>
      </c>
      <c r="H84" s="23">
        <v>1.5210768742083365E-12</v>
      </c>
      <c r="I84" s="1">
        <v>1801175255.4079065</v>
      </c>
    </row>
    <row r="85" spans="2:9" x14ac:dyDescent="0.3">
      <c r="C85" s="17">
        <v>280</v>
      </c>
      <c r="D85" s="14">
        <v>0.54431365361109363</v>
      </c>
      <c r="E85" s="22">
        <v>9.7847358121330727E-6</v>
      </c>
      <c r="F85" s="22">
        <v>4.7870540864636268E-10</v>
      </c>
      <c r="G85" s="1">
        <v>5723198.3969940823</v>
      </c>
      <c r="H85" s="23">
        <v>1.4143692525128064E-12</v>
      </c>
      <c r="I85" s="1">
        <v>1937065601.8785684</v>
      </c>
    </row>
    <row r="86" spans="2:9" x14ac:dyDescent="0.3">
      <c r="C86" s="17">
        <v>290</v>
      </c>
      <c r="D86" s="14">
        <v>0.55587049886287543</v>
      </c>
      <c r="E86" s="22">
        <v>9.4473311289560702E-6</v>
      </c>
      <c r="F86" s="22">
        <v>4.4626025097471711E-10</v>
      </c>
      <c r="G86" s="1">
        <v>6139301.050033424</v>
      </c>
      <c r="H86" s="23">
        <v>1.3185077214441116E-12</v>
      </c>
      <c r="I86" s="1">
        <v>2077899114.9149601</v>
      </c>
    </row>
    <row r="87" spans="2:9" x14ac:dyDescent="0.3">
      <c r="C87" s="17">
        <v>300</v>
      </c>
      <c r="D87" s="14">
        <v>0.5668768383645767</v>
      </c>
      <c r="E87" s="22">
        <v>9.1324200913242012E-6</v>
      </c>
      <c r="F87" s="22">
        <v>4.1700531916433192E-10</v>
      </c>
      <c r="G87" s="1">
        <v>6570002.5910643097</v>
      </c>
      <c r="H87" s="23">
        <v>1.2320719400854462E-12</v>
      </c>
      <c r="I87" s="1">
        <v>2223673746.8489509</v>
      </c>
    </row>
    <row r="88" spans="2:9" x14ac:dyDescent="0.3">
      <c r="B88" s="17"/>
      <c r="C88" s="14"/>
      <c r="D88" s="22"/>
      <c r="E88" s="22"/>
      <c r="F88" s="1"/>
    </row>
    <row r="89" spans="2:9" x14ac:dyDescent="0.3">
      <c r="B89" s="17"/>
      <c r="C89" s="14"/>
      <c r="D89" s="22"/>
      <c r="E89" s="22"/>
      <c r="F89" s="1"/>
    </row>
    <row r="90" spans="2:9" x14ac:dyDescent="0.3">
      <c r="B90" s="17"/>
      <c r="C90" s="14"/>
      <c r="D90" s="22"/>
      <c r="E90" s="22"/>
      <c r="F90" s="1"/>
    </row>
    <row r="91" spans="2:9" x14ac:dyDescent="0.3">
      <c r="B91" s="17"/>
      <c r="C91" s="14"/>
      <c r="D91" s="22"/>
      <c r="E91" s="22"/>
      <c r="F91" s="1"/>
    </row>
    <row r="92" spans="2:9" x14ac:dyDescent="0.3">
      <c r="B92" s="17"/>
      <c r="C92" s="14"/>
      <c r="D92" s="22"/>
      <c r="E92" s="22"/>
      <c r="F92" s="1"/>
    </row>
    <row r="93" spans="2:9" x14ac:dyDescent="0.3">
      <c r="B93" s="17"/>
      <c r="C93" s="14"/>
      <c r="D93" s="22"/>
      <c r="E93" s="22"/>
      <c r="F93" s="1"/>
    </row>
    <row r="94" spans="2:9" x14ac:dyDescent="0.3">
      <c r="B94" s="17"/>
      <c r="C94" s="14"/>
      <c r="D94" s="22"/>
      <c r="E94" s="22"/>
      <c r="F94" s="1"/>
    </row>
    <row r="95" spans="2:9" x14ac:dyDescent="0.3">
      <c r="B95" s="17"/>
      <c r="C95" s="14"/>
      <c r="D95" s="22"/>
      <c r="E95" s="22"/>
      <c r="F95" s="1"/>
    </row>
    <row r="96" spans="2:9" x14ac:dyDescent="0.3">
      <c r="B96" s="17"/>
      <c r="C96" s="14"/>
      <c r="D96" s="22"/>
      <c r="E96" s="22"/>
      <c r="F96" s="1"/>
    </row>
    <row r="97" spans="2:6" x14ac:dyDescent="0.3">
      <c r="B97" s="17"/>
      <c r="C97" s="14"/>
      <c r="D97" s="22"/>
      <c r="E97" s="22"/>
      <c r="F97" s="1"/>
    </row>
    <row r="98" spans="2:6" x14ac:dyDescent="0.3">
      <c r="B98" s="17"/>
      <c r="C98" s="14"/>
      <c r="D98" s="22"/>
      <c r="E98" s="22"/>
      <c r="F98" s="1"/>
    </row>
    <row r="99" spans="2:6" x14ac:dyDescent="0.3">
      <c r="B99" s="17"/>
      <c r="C99" s="14"/>
      <c r="D99" s="22"/>
      <c r="E99" s="22"/>
      <c r="F99" s="1"/>
    </row>
    <row r="100" spans="2:6" x14ac:dyDescent="0.3">
      <c r="B100" s="17"/>
      <c r="C100" s="14"/>
      <c r="D100" s="22"/>
      <c r="E100" s="22"/>
      <c r="F100" s="1"/>
    </row>
    <row r="101" spans="2:6" x14ac:dyDescent="0.3">
      <c r="B101" s="17"/>
      <c r="C101" s="14"/>
      <c r="D101" s="22"/>
      <c r="E101" s="22"/>
      <c r="F101" s="1"/>
    </row>
    <row r="102" spans="2:6" x14ac:dyDescent="0.3">
      <c r="B102" s="17"/>
      <c r="C102" s="14"/>
      <c r="D102" s="22"/>
      <c r="E102" s="22"/>
      <c r="F102" s="1"/>
    </row>
    <row r="103" spans="2:6" x14ac:dyDescent="0.3">
      <c r="B103" s="17"/>
      <c r="C103" s="14"/>
      <c r="D103" s="22"/>
      <c r="E103" s="22"/>
      <c r="F103" s="1"/>
    </row>
    <row r="104" spans="2:6" x14ac:dyDescent="0.3">
      <c r="B104" s="17"/>
      <c r="C104" s="14"/>
      <c r="D104" s="22"/>
      <c r="E104" s="22"/>
      <c r="F104" s="1"/>
    </row>
    <row r="105" spans="2:6" x14ac:dyDescent="0.3">
      <c r="B105" s="17"/>
      <c r="C105" s="14"/>
      <c r="D105" s="22"/>
      <c r="E105" s="22"/>
      <c r="F105" s="1"/>
    </row>
    <row r="106" spans="2:6" x14ac:dyDescent="0.3">
      <c r="B106" s="17"/>
      <c r="C106" s="14"/>
      <c r="D106" s="22"/>
      <c r="E106" s="22"/>
      <c r="F106" s="1"/>
    </row>
    <row r="107" spans="2:6" x14ac:dyDescent="0.3">
      <c r="B107" s="17"/>
      <c r="C107" s="14"/>
      <c r="D107" s="22"/>
      <c r="E107" s="22"/>
      <c r="F107" s="1"/>
    </row>
    <row r="108" spans="2:6" x14ac:dyDescent="0.3">
      <c r="B108" s="17"/>
      <c r="C108" s="14"/>
      <c r="D108" s="22"/>
      <c r="E108" s="22"/>
      <c r="F108" s="1"/>
    </row>
    <row r="109" spans="2:6" x14ac:dyDescent="0.3">
      <c r="B109" s="17"/>
      <c r="C109" s="14"/>
      <c r="D109" s="22"/>
      <c r="E109" s="22"/>
      <c r="F109" s="1"/>
    </row>
    <row r="110" spans="2:6" x14ac:dyDescent="0.3">
      <c r="B110" s="17"/>
      <c r="C110" s="14"/>
      <c r="D110" s="22"/>
      <c r="E110" s="22"/>
      <c r="F110" s="1"/>
    </row>
    <row r="111" spans="2:6" x14ac:dyDescent="0.3">
      <c r="B111" s="17"/>
      <c r="C111" s="14"/>
      <c r="D111" s="22"/>
      <c r="E111" s="22"/>
      <c r="F111" s="1"/>
    </row>
    <row r="112" spans="2:6" x14ac:dyDescent="0.3">
      <c r="B112" s="17"/>
      <c r="C112" s="14"/>
      <c r="D112" s="22"/>
      <c r="E112" s="22"/>
      <c r="F112" s="1"/>
    </row>
    <row r="113" spans="2:6" x14ac:dyDescent="0.3">
      <c r="B113" s="17"/>
      <c r="C113" s="14"/>
      <c r="D113" s="22"/>
      <c r="E113" s="22"/>
      <c r="F113" s="1"/>
    </row>
    <row r="114" spans="2:6" x14ac:dyDescent="0.3">
      <c r="B114" s="17"/>
      <c r="C114" s="14"/>
      <c r="D114" s="22"/>
      <c r="E114" s="22"/>
      <c r="F114" s="1"/>
    </row>
    <row r="115" spans="2:6" x14ac:dyDescent="0.3">
      <c r="B115" s="17"/>
      <c r="C115" s="14"/>
      <c r="D115" s="22"/>
      <c r="E115" s="22"/>
      <c r="F115" s="1"/>
    </row>
    <row r="116" spans="2:6" x14ac:dyDescent="0.3">
      <c r="B116" s="17"/>
      <c r="C116" s="14"/>
      <c r="D116" s="22"/>
      <c r="E116" s="22"/>
      <c r="F116" s="1"/>
    </row>
    <row r="117" spans="2:6" x14ac:dyDescent="0.3">
      <c r="B117" s="17"/>
      <c r="C117" s="14"/>
      <c r="D117" s="22"/>
      <c r="E117" s="22"/>
      <c r="F117" s="1"/>
    </row>
    <row r="118" spans="2:6" x14ac:dyDescent="0.3">
      <c r="B118" s="17"/>
      <c r="C118" s="14"/>
      <c r="D118" s="22"/>
      <c r="E118" s="22"/>
      <c r="F118" s="1"/>
    </row>
    <row r="119" spans="2:6" x14ac:dyDescent="0.3">
      <c r="B119" s="17"/>
      <c r="C119" s="14"/>
      <c r="D119" s="22"/>
      <c r="E119" s="22"/>
      <c r="F119" s="1"/>
    </row>
    <row r="120" spans="2:6" x14ac:dyDescent="0.3">
      <c r="B120" s="17"/>
      <c r="C120" s="14"/>
      <c r="D120" s="22"/>
      <c r="E120" s="22"/>
      <c r="F120" s="1"/>
    </row>
    <row r="121" spans="2:6" x14ac:dyDescent="0.3">
      <c r="B121" s="17"/>
      <c r="C121" s="14"/>
      <c r="D121" s="22"/>
      <c r="E121" s="22"/>
      <c r="F121" s="1"/>
    </row>
    <row r="122" spans="2:6" x14ac:dyDescent="0.3">
      <c r="B122" s="17"/>
      <c r="C122" s="14"/>
      <c r="D122" s="22"/>
      <c r="E122" s="22"/>
      <c r="F122" s="1"/>
    </row>
    <row r="123" spans="2:6" x14ac:dyDescent="0.3">
      <c r="B123" s="17"/>
      <c r="C123" s="14"/>
      <c r="D123" s="22"/>
      <c r="E123" s="22"/>
      <c r="F123" s="1"/>
    </row>
    <row r="124" spans="2:6" x14ac:dyDescent="0.3">
      <c r="B124" s="17"/>
      <c r="C124" s="14"/>
      <c r="D124" s="22"/>
      <c r="E124" s="22"/>
      <c r="F124" s="1"/>
    </row>
    <row r="125" spans="2:6" x14ac:dyDescent="0.3">
      <c r="B125" s="17"/>
      <c r="C125" s="14"/>
      <c r="D125" s="22"/>
      <c r="E125" s="22"/>
      <c r="F125" s="1"/>
    </row>
    <row r="126" spans="2:6" x14ac:dyDescent="0.3">
      <c r="B126" s="17"/>
      <c r="C126" s="14"/>
      <c r="D126" s="22"/>
      <c r="E126" s="22"/>
      <c r="F126" s="1"/>
    </row>
    <row r="127" spans="2:6" x14ac:dyDescent="0.3">
      <c r="B127" s="17"/>
      <c r="C127" s="14"/>
      <c r="D127" s="22"/>
      <c r="E127" s="22"/>
      <c r="F127" s="1"/>
    </row>
    <row r="128" spans="2:6" x14ac:dyDescent="0.3">
      <c r="B128" s="17"/>
      <c r="C128" s="14"/>
      <c r="D128" s="22"/>
      <c r="E128" s="22"/>
      <c r="F128" s="1"/>
    </row>
    <row r="129" spans="2:6" x14ac:dyDescent="0.3">
      <c r="B129" s="17"/>
      <c r="C129" s="14"/>
      <c r="D129" s="22"/>
      <c r="E129" s="22"/>
      <c r="F129" s="1"/>
    </row>
    <row r="130" spans="2:6" x14ac:dyDescent="0.3">
      <c r="B130" s="17"/>
      <c r="C130" s="14"/>
      <c r="D130" s="22"/>
      <c r="E130" s="22"/>
      <c r="F130" s="1"/>
    </row>
    <row r="131" spans="2:6" x14ac:dyDescent="0.3">
      <c r="B131" s="17"/>
      <c r="C131" s="14"/>
      <c r="D131" s="22"/>
      <c r="E131" s="22"/>
      <c r="F131" s="1"/>
    </row>
    <row r="132" spans="2:6" x14ac:dyDescent="0.3">
      <c r="B132" s="17"/>
      <c r="C132" s="14"/>
      <c r="D132" s="22"/>
      <c r="E132" s="22"/>
      <c r="F132" s="1"/>
    </row>
    <row r="133" spans="2:6" x14ac:dyDescent="0.3">
      <c r="B133" s="17"/>
      <c r="C133" s="14"/>
      <c r="D133" s="22"/>
      <c r="E133" s="22"/>
      <c r="F133" s="1"/>
    </row>
    <row r="134" spans="2:6" x14ac:dyDescent="0.3">
      <c r="B134" s="17"/>
      <c r="C134" s="14"/>
      <c r="D134" s="22"/>
      <c r="E134" s="22"/>
      <c r="F134" s="1"/>
    </row>
    <row r="135" spans="2:6" x14ac:dyDescent="0.3">
      <c r="B135" s="17"/>
      <c r="C135" s="14"/>
      <c r="D135" s="22"/>
      <c r="E135" s="22"/>
      <c r="F135" s="1"/>
    </row>
    <row r="136" spans="2:6" x14ac:dyDescent="0.3">
      <c r="B136" s="17"/>
      <c r="C136" s="14"/>
      <c r="D136" s="22"/>
      <c r="E136" s="22"/>
      <c r="F136" s="1"/>
    </row>
    <row r="137" spans="2:6" x14ac:dyDescent="0.3">
      <c r="B137" s="17"/>
      <c r="C137" s="14"/>
      <c r="D137" s="22"/>
      <c r="E137" s="22"/>
      <c r="F137" s="1"/>
    </row>
    <row r="138" spans="2:6" x14ac:dyDescent="0.3">
      <c r="B138" s="17"/>
      <c r="C138" s="14"/>
      <c r="D138" s="22"/>
      <c r="E138" s="22"/>
      <c r="F138" s="1"/>
    </row>
    <row r="139" spans="2:6" x14ac:dyDescent="0.3">
      <c r="B139" s="17"/>
      <c r="C139" s="14"/>
      <c r="D139" s="22"/>
      <c r="E139" s="22"/>
      <c r="F139" s="1"/>
    </row>
    <row r="140" spans="2:6" x14ac:dyDescent="0.3">
      <c r="B140" s="17"/>
      <c r="C140" s="14"/>
      <c r="D140" s="22"/>
      <c r="E140" s="22"/>
      <c r="F140" s="1"/>
    </row>
    <row r="141" spans="2:6" x14ac:dyDescent="0.3">
      <c r="B141" s="17"/>
      <c r="C141" s="14"/>
      <c r="D141" s="22"/>
      <c r="E141" s="22"/>
      <c r="F141" s="1"/>
    </row>
    <row r="142" spans="2:6" x14ac:dyDescent="0.3">
      <c r="B142" s="17"/>
      <c r="C142" s="14"/>
      <c r="D142" s="22"/>
      <c r="E142" s="22"/>
      <c r="F142" s="1"/>
    </row>
    <row r="143" spans="2:6" x14ac:dyDescent="0.3">
      <c r="B143" s="17"/>
      <c r="C143" s="14"/>
      <c r="D143" s="22"/>
      <c r="E143" s="22"/>
      <c r="F143" s="1"/>
    </row>
    <row r="144" spans="2:6" x14ac:dyDescent="0.3">
      <c r="B144" s="17"/>
      <c r="C144" s="14"/>
      <c r="D144" s="22"/>
      <c r="E144" s="22"/>
      <c r="F144" s="1"/>
    </row>
    <row r="145" spans="2:6" x14ac:dyDescent="0.3">
      <c r="B145" s="17"/>
      <c r="C145" s="14"/>
      <c r="D145" s="22"/>
      <c r="E145" s="22"/>
      <c r="F145" s="1"/>
    </row>
    <row r="146" spans="2:6" x14ac:dyDescent="0.3">
      <c r="B146" s="17"/>
      <c r="C146" s="14"/>
      <c r="D146" s="22"/>
      <c r="E146" s="22"/>
      <c r="F146" s="1"/>
    </row>
    <row r="147" spans="2:6" x14ac:dyDescent="0.3">
      <c r="B147" s="17"/>
      <c r="C147" s="14"/>
      <c r="D147" s="22"/>
      <c r="E147" s="22"/>
      <c r="F147" s="1"/>
    </row>
    <row r="148" spans="2:6" x14ac:dyDescent="0.3">
      <c r="B148" s="17"/>
      <c r="C148" s="14"/>
      <c r="D148" s="22"/>
      <c r="E148" s="22"/>
      <c r="F148" s="1"/>
    </row>
    <row r="149" spans="2:6" x14ac:dyDescent="0.3">
      <c r="B149" s="17"/>
      <c r="C149" s="14"/>
      <c r="D149" s="22"/>
      <c r="E149" s="22"/>
      <c r="F149" s="1"/>
    </row>
    <row r="150" spans="2:6" x14ac:dyDescent="0.3">
      <c r="B150" s="17"/>
      <c r="C150" s="14"/>
      <c r="D150" s="22"/>
      <c r="E150" s="22"/>
      <c r="F150" s="1"/>
    </row>
    <row r="151" spans="2:6" x14ac:dyDescent="0.3">
      <c r="B151" s="17"/>
      <c r="C151" s="14"/>
      <c r="D151" s="22"/>
      <c r="E151" s="22"/>
      <c r="F151" s="1"/>
    </row>
    <row r="152" spans="2:6" x14ac:dyDescent="0.3">
      <c r="B152" s="17"/>
      <c r="C152" s="14"/>
      <c r="D152" s="22"/>
      <c r="E152" s="22"/>
      <c r="F152" s="1"/>
    </row>
    <row r="153" spans="2:6" x14ac:dyDescent="0.3">
      <c r="B153" s="17"/>
      <c r="C153" s="14"/>
      <c r="D153" s="22"/>
      <c r="E153" s="22"/>
      <c r="F153" s="1"/>
    </row>
    <row r="154" spans="2:6" x14ac:dyDescent="0.3">
      <c r="B154" s="17"/>
      <c r="C154" s="14"/>
      <c r="D154" s="22"/>
      <c r="E154" s="22"/>
      <c r="F154" s="1"/>
    </row>
    <row r="155" spans="2:6" x14ac:dyDescent="0.3">
      <c r="B155" s="17"/>
      <c r="C155" s="14"/>
      <c r="D155" s="22"/>
      <c r="E155" s="22"/>
      <c r="F155" s="1"/>
    </row>
    <row r="156" spans="2:6" x14ac:dyDescent="0.3">
      <c r="B156" s="17"/>
      <c r="C156" s="14"/>
      <c r="D156" s="22"/>
      <c r="E156" s="22"/>
      <c r="F156" s="1"/>
    </row>
    <row r="157" spans="2:6" x14ac:dyDescent="0.3">
      <c r="B157" s="17"/>
      <c r="C157" s="14"/>
      <c r="D157" s="22"/>
      <c r="E157" s="22"/>
      <c r="F157" s="1"/>
    </row>
    <row r="158" spans="2:6" x14ac:dyDescent="0.3">
      <c r="B158" s="17"/>
      <c r="C158" s="14"/>
      <c r="D158" s="22"/>
      <c r="E158" s="22"/>
      <c r="F158" s="1"/>
    </row>
    <row r="159" spans="2:6" x14ac:dyDescent="0.3">
      <c r="B159" s="17"/>
      <c r="C159" s="14"/>
      <c r="D159" s="22"/>
      <c r="E159" s="22"/>
      <c r="F159" s="1"/>
    </row>
    <row r="160" spans="2:6" x14ac:dyDescent="0.3">
      <c r="B160" s="17"/>
      <c r="C160" s="14"/>
      <c r="D160" s="22"/>
      <c r="E160" s="22"/>
      <c r="F160" s="1"/>
    </row>
    <row r="161" spans="2:6" x14ac:dyDescent="0.3">
      <c r="B161" s="17"/>
      <c r="C161" s="14"/>
      <c r="D161" s="22"/>
      <c r="E161" s="22"/>
      <c r="F161" s="1"/>
    </row>
    <row r="162" spans="2:6" x14ac:dyDescent="0.3">
      <c r="B162" s="17"/>
      <c r="C162" s="14"/>
      <c r="D162" s="22"/>
      <c r="E162" s="22"/>
      <c r="F162" s="1"/>
    </row>
    <row r="163" spans="2:6" x14ac:dyDescent="0.3">
      <c r="B163" s="17"/>
      <c r="C163" s="14"/>
      <c r="D163" s="22"/>
      <c r="E163" s="22"/>
      <c r="F163" s="1"/>
    </row>
    <row r="164" spans="2:6" x14ac:dyDescent="0.3">
      <c r="B164" s="17"/>
      <c r="C164" s="14"/>
      <c r="D164" s="22"/>
      <c r="E164" s="22"/>
      <c r="F164" s="1"/>
    </row>
    <row r="165" spans="2:6" x14ac:dyDescent="0.3">
      <c r="B165" s="17"/>
      <c r="C165" s="14"/>
      <c r="D165" s="22"/>
      <c r="E165" s="22"/>
      <c r="F165" s="1"/>
    </row>
    <row r="166" spans="2:6" x14ac:dyDescent="0.3">
      <c r="B166" s="17"/>
      <c r="C166" s="14"/>
      <c r="D166" s="22"/>
      <c r="E166" s="22"/>
      <c r="F166" s="1"/>
    </row>
    <row r="167" spans="2:6" x14ac:dyDescent="0.3">
      <c r="B167" s="17"/>
      <c r="C167" s="14"/>
      <c r="D167" s="22"/>
      <c r="E167" s="22"/>
      <c r="F167" s="1"/>
    </row>
    <row r="168" spans="2:6" x14ac:dyDescent="0.3">
      <c r="B168" s="17"/>
      <c r="C168" s="14"/>
      <c r="D168" s="22"/>
      <c r="E168" s="22"/>
      <c r="F168" s="1"/>
    </row>
    <row r="169" spans="2:6" x14ac:dyDescent="0.3">
      <c r="B169" s="17"/>
      <c r="C169" s="14"/>
      <c r="D169" s="22"/>
      <c r="E169" s="22"/>
      <c r="F169" s="1"/>
    </row>
    <row r="170" spans="2:6" x14ac:dyDescent="0.3">
      <c r="B170" s="17"/>
      <c r="C170" s="14"/>
      <c r="D170" s="22"/>
      <c r="E170" s="22"/>
      <c r="F170" s="1"/>
    </row>
    <row r="171" spans="2:6" x14ac:dyDescent="0.3">
      <c r="B171" s="17"/>
      <c r="C171" s="14"/>
      <c r="D171" s="22"/>
      <c r="E171" s="22"/>
      <c r="F171" s="1"/>
    </row>
    <row r="172" spans="2:6" x14ac:dyDescent="0.3">
      <c r="B172" s="17"/>
      <c r="C172" s="14"/>
      <c r="D172" s="22"/>
      <c r="E172" s="22"/>
      <c r="F172" s="1"/>
    </row>
    <row r="173" spans="2:6" x14ac:dyDescent="0.3">
      <c r="B173" s="17"/>
      <c r="C173" s="14"/>
      <c r="D173" s="22"/>
      <c r="E173" s="22"/>
      <c r="F173" s="1"/>
    </row>
    <row r="174" spans="2:6" x14ac:dyDescent="0.3">
      <c r="B174" s="17"/>
      <c r="C174" s="14"/>
      <c r="D174" s="22"/>
      <c r="E174" s="22"/>
      <c r="F174" s="1"/>
    </row>
    <row r="175" spans="2:6" x14ac:dyDescent="0.3">
      <c r="B175" s="17"/>
      <c r="C175" s="14"/>
      <c r="D175" s="22"/>
      <c r="E175" s="22"/>
      <c r="F175" s="1"/>
    </row>
    <row r="176" spans="2:6" x14ac:dyDescent="0.3">
      <c r="B176" s="17"/>
      <c r="C176" s="14"/>
      <c r="D176" s="22"/>
      <c r="E176" s="22"/>
      <c r="F176" s="1"/>
    </row>
    <row r="177" spans="2:6" x14ac:dyDescent="0.3">
      <c r="B177" s="17"/>
      <c r="C177" s="14"/>
      <c r="D177" s="22"/>
      <c r="E177" s="22"/>
      <c r="F177" s="1"/>
    </row>
    <row r="178" spans="2:6" x14ac:dyDescent="0.3">
      <c r="B178" s="17"/>
      <c r="C178" s="14"/>
      <c r="D178" s="22"/>
      <c r="E178" s="22"/>
      <c r="F178" s="1"/>
    </row>
    <row r="179" spans="2:6" x14ac:dyDescent="0.3">
      <c r="B179" s="17"/>
      <c r="C179" s="14"/>
      <c r="D179" s="22"/>
      <c r="E179" s="22"/>
      <c r="F179" s="1"/>
    </row>
    <row r="180" spans="2:6" x14ac:dyDescent="0.3">
      <c r="B180" s="17"/>
      <c r="C180" s="14"/>
      <c r="D180" s="22"/>
      <c r="E180" s="22"/>
      <c r="F180" s="1"/>
    </row>
    <row r="181" spans="2:6" x14ac:dyDescent="0.3">
      <c r="B181" s="17"/>
      <c r="C181" s="14"/>
      <c r="D181" s="22"/>
      <c r="E181" s="22"/>
      <c r="F181" s="1"/>
    </row>
    <row r="182" spans="2:6" x14ac:dyDescent="0.3">
      <c r="B182" s="17"/>
      <c r="C182" s="14"/>
      <c r="D182" s="22"/>
      <c r="E182" s="22"/>
      <c r="F182" s="1"/>
    </row>
    <row r="183" spans="2:6" x14ac:dyDescent="0.3">
      <c r="B183" s="17"/>
      <c r="C183" s="14"/>
      <c r="D183" s="22"/>
      <c r="E183" s="22"/>
      <c r="F183" s="1"/>
    </row>
    <row r="184" spans="2:6" x14ac:dyDescent="0.3">
      <c r="B184" s="17"/>
      <c r="C184" s="14"/>
      <c r="D184" s="22"/>
      <c r="E184" s="22"/>
      <c r="F184" s="1"/>
    </row>
    <row r="185" spans="2:6" x14ac:dyDescent="0.3">
      <c r="B185" s="17"/>
      <c r="C185" s="14"/>
      <c r="D185" s="22"/>
      <c r="E185" s="22"/>
      <c r="F185" s="1"/>
    </row>
    <row r="186" spans="2:6" x14ac:dyDescent="0.3">
      <c r="B186" s="17"/>
      <c r="C186" s="14"/>
      <c r="D186" s="22"/>
      <c r="E186" s="22"/>
      <c r="F186" s="1"/>
    </row>
    <row r="187" spans="2:6" x14ac:dyDescent="0.3">
      <c r="B187" s="17"/>
      <c r="C187" s="14"/>
      <c r="D187" s="22"/>
      <c r="E187" s="22"/>
      <c r="F187" s="1"/>
    </row>
    <row r="188" spans="2:6" x14ac:dyDescent="0.3">
      <c r="B188" s="17"/>
      <c r="C188" s="14"/>
      <c r="D188" s="22"/>
      <c r="E188" s="22"/>
      <c r="F188" s="1"/>
    </row>
    <row r="189" spans="2:6" x14ac:dyDescent="0.3">
      <c r="B189" s="17"/>
      <c r="C189" s="14"/>
      <c r="D189" s="22"/>
      <c r="E189" s="22"/>
      <c r="F189" s="1"/>
    </row>
    <row r="190" spans="2:6" x14ac:dyDescent="0.3">
      <c r="B190" s="17"/>
      <c r="C190" s="14"/>
      <c r="D190" s="22"/>
      <c r="E190" s="22"/>
      <c r="F190" s="1"/>
    </row>
    <row r="191" spans="2:6" x14ac:dyDescent="0.3">
      <c r="B191" s="17"/>
      <c r="C191" s="14"/>
      <c r="D191" s="22"/>
      <c r="E191" s="22"/>
      <c r="F191" s="1"/>
    </row>
    <row r="192" spans="2:6" x14ac:dyDescent="0.3">
      <c r="B192" s="17"/>
      <c r="C192" s="14"/>
      <c r="D192" s="22"/>
      <c r="E192" s="22"/>
      <c r="F192" s="1"/>
    </row>
    <row r="193" spans="2:6" x14ac:dyDescent="0.3">
      <c r="B193" s="17"/>
      <c r="C193" s="14"/>
      <c r="D193" s="22"/>
      <c r="E193" s="22"/>
      <c r="F193" s="1"/>
    </row>
    <row r="194" spans="2:6" x14ac:dyDescent="0.3">
      <c r="B194" s="17"/>
      <c r="C194" s="14"/>
      <c r="D194" s="22"/>
      <c r="E194" s="22"/>
      <c r="F194" s="1"/>
    </row>
    <row r="195" spans="2:6" x14ac:dyDescent="0.3">
      <c r="B195" s="17"/>
      <c r="C195" s="14"/>
      <c r="D195" s="22"/>
      <c r="E195" s="22"/>
      <c r="F195" s="1"/>
    </row>
    <row r="196" spans="2:6" x14ac:dyDescent="0.3">
      <c r="B196" s="17"/>
      <c r="C196" s="14"/>
      <c r="D196" s="22"/>
      <c r="E196" s="22"/>
      <c r="F196" s="1"/>
    </row>
    <row r="197" spans="2:6" x14ac:dyDescent="0.3">
      <c r="B197" s="17"/>
      <c r="C197" s="14"/>
      <c r="D197" s="22"/>
      <c r="E197" s="22"/>
      <c r="F197" s="1"/>
    </row>
    <row r="198" spans="2:6" x14ac:dyDescent="0.3">
      <c r="B198" s="17"/>
      <c r="C198" s="14"/>
      <c r="D198" s="22"/>
      <c r="E198" s="22"/>
      <c r="F198" s="1"/>
    </row>
    <row r="199" spans="2:6" x14ac:dyDescent="0.3">
      <c r="B199" s="17"/>
      <c r="C199" s="14"/>
      <c r="D199" s="22"/>
      <c r="E199" s="22"/>
      <c r="F199" s="1"/>
    </row>
    <row r="200" spans="2:6" x14ac:dyDescent="0.3">
      <c r="B200" s="17"/>
      <c r="C200" s="14"/>
      <c r="D200" s="22"/>
      <c r="E200" s="22"/>
      <c r="F200" s="1"/>
    </row>
    <row r="201" spans="2:6" x14ac:dyDescent="0.3">
      <c r="B201" s="17"/>
      <c r="C201" s="14"/>
      <c r="D201" s="22"/>
      <c r="E201" s="22"/>
      <c r="F201" s="1"/>
    </row>
    <row r="202" spans="2:6" x14ac:dyDescent="0.3">
      <c r="B202" s="17"/>
      <c r="C202" s="14"/>
      <c r="D202" s="22"/>
      <c r="E202" s="22"/>
      <c r="F202" s="1"/>
    </row>
    <row r="203" spans="2:6" x14ac:dyDescent="0.3">
      <c r="B203" s="17"/>
      <c r="C203" s="14"/>
      <c r="D203" s="22"/>
      <c r="E203" s="22"/>
      <c r="F203" s="1"/>
    </row>
    <row r="204" spans="2:6" x14ac:dyDescent="0.3">
      <c r="B204" s="17"/>
      <c r="C204" s="14"/>
      <c r="D204" s="22"/>
      <c r="E204" s="22"/>
      <c r="F204" s="1"/>
    </row>
    <row r="205" spans="2:6" x14ac:dyDescent="0.3">
      <c r="B205" s="17"/>
      <c r="C205" s="14"/>
      <c r="D205" s="22"/>
      <c r="E205" s="22"/>
      <c r="F205" s="1"/>
    </row>
    <row r="206" spans="2:6" x14ac:dyDescent="0.3">
      <c r="B206" s="17"/>
      <c r="C206" s="14"/>
      <c r="D206" s="22"/>
      <c r="E206" s="22"/>
      <c r="F206" s="1"/>
    </row>
    <row r="207" spans="2:6" x14ac:dyDescent="0.3">
      <c r="B207" s="17"/>
      <c r="C207" s="14"/>
      <c r="D207" s="22"/>
      <c r="E207" s="22"/>
      <c r="F207" s="1"/>
    </row>
    <row r="208" spans="2:6" x14ac:dyDescent="0.3">
      <c r="B208" s="17"/>
      <c r="C208" s="14"/>
      <c r="D208" s="22"/>
      <c r="E208" s="22"/>
      <c r="F208" s="1"/>
    </row>
    <row r="209" spans="2:6" x14ac:dyDescent="0.3">
      <c r="B209" s="17"/>
      <c r="C209" s="14"/>
      <c r="D209" s="22"/>
      <c r="E209" s="22"/>
      <c r="F209" s="1"/>
    </row>
    <row r="210" spans="2:6" x14ac:dyDescent="0.3">
      <c r="B210" s="17"/>
      <c r="C210" s="14"/>
      <c r="D210" s="22"/>
      <c r="E210" s="22"/>
      <c r="F210" s="1"/>
    </row>
    <row r="211" spans="2:6" x14ac:dyDescent="0.3">
      <c r="B211" s="17"/>
      <c r="C211" s="14"/>
      <c r="D211" s="22"/>
      <c r="E211" s="22"/>
      <c r="F211" s="1"/>
    </row>
    <row r="212" spans="2:6" x14ac:dyDescent="0.3">
      <c r="B212" s="17"/>
      <c r="C212" s="14"/>
      <c r="D212" s="22"/>
      <c r="E212" s="22"/>
      <c r="F212" s="1"/>
    </row>
    <row r="213" spans="2:6" x14ac:dyDescent="0.3">
      <c r="B213" s="17"/>
      <c r="C213" s="14"/>
      <c r="D213" s="22"/>
      <c r="E213" s="22"/>
      <c r="F213" s="1"/>
    </row>
    <row r="214" spans="2:6" x14ac:dyDescent="0.3">
      <c r="B214" s="17"/>
      <c r="C214" s="14"/>
      <c r="D214" s="22"/>
      <c r="E214" s="22"/>
      <c r="F214" s="1"/>
    </row>
    <row r="215" spans="2:6" x14ac:dyDescent="0.3">
      <c r="B215" s="17"/>
      <c r="C215" s="14"/>
      <c r="D215" s="22"/>
      <c r="E215" s="22"/>
      <c r="F215" s="1"/>
    </row>
    <row r="216" spans="2:6" x14ac:dyDescent="0.3">
      <c r="B216" s="17"/>
      <c r="C216" s="14"/>
      <c r="D216" s="22"/>
      <c r="E216" s="22"/>
      <c r="F216" s="1"/>
    </row>
    <row r="217" spans="2:6" x14ac:dyDescent="0.3">
      <c r="B217" s="17"/>
      <c r="C217" s="14"/>
      <c r="D217" s="22"/>
      <c r="E217" s="22"/>
      <c r="F217" s="1"/>
    </row>
    <row r="218" spans="2:6" x14ac:dyDescent="0.3">
      <c r="B218" s="17"/>
      <c r="C218" s="14"/>
      <c r="D218" s="22"/>
      <c r="E218" s="22"/>
      <c r="F218" s="1"/>
    </row>
    <row r="219" spans="2:6" x14ac:dyDescent="0.3">
      <c r="B219" s="17"/>
      <c r="C219" s="14"/>
      <c r="D219" s="22"/>
      <c r="E219" s="22"/>
      <c r="F219" s="1"/>
    </row>
    <row r="220" spans="2:6" x14ac:dyDescent="0.3">
      <c r="B220" s="17"/>
      <c r="C220" s="14"/>
      <c r="D220" s="22"/>
      <c r="E220" s="22"/>
      <c r="F220" s="1"/>
    </row>
    <row r="221" spans="2:6" x14ac:dyDescent="0.3">
      <c r="B221" s="17"/>
      <c r="C221" s="14"/>
      <c r="D221" s="22"/>
      <c r="E221" s="22"/>
      <c r="F221" s="1"/>
    </row>
    <row r="222" spans="2:6" x14ac:dyDescent="0.3">
      <c r="B222" s="17"/>
      <c r="C222" s="14"/>
      <c r="D222" s="22"/>
      <c r="E222" s="22"/>
      <c r="F222" s="1"/>
    </row>
    <row r="223" spans="2:6" x14ac:dyDescent="0.3">
      <c r="B223" s="17"/>
      <c r="C223" s="14"/>
      <c r="D223" s="22"/>
      <c r="E223" s="22"/>
      <c r="F223" s="1"/>
    </row>
    <row r="224" spans="2:6" x14ac:dyDescent="0.3">
      <c r="B224" s="17"/>
      <c r="C224" s="14"/>
      <c r="D224" s="22"/>
      <c r="E224" s="22"/>
      <c r="F224" s="1"/>
    </row>
    <row r="225" spans="2:6" x14ac:dyDescent="0.3">
      <c r="B225" s="17"/>
      <c r="C225" s="14"/>
      <c r="D225" s="22"/>
      <c r="E225" s="22"/>
      <c r="F225" s="1"/>
    </row>
    <row r="226" spans="2:6" x14ac:dyDescent="0.3">
      <c r="B226" s="17"/>
      <c r="C226" s="14"/>
      <c r="D226" s="22"/>
      <c r="E226" s="22"/>
      <c r="F226" s="1"/>
    </row>
    <row r="227" spans="2:6" x14ac:dyDescent="0.3">
      <c r="B227" s="17"/>
      <c r="C227" s="14"/>
      <c r="D227" s="22"/>
      <c r="E227" s="22"/>
      <c r="F227" s="1"/>
    </row>
    <row r="228" spans="2:6" x14ac:dyDescent="0.3">
      <c r="B228" s="17"/>
      <c r="C228" s="14"/>
      <c r="D228" s="22"/>
      <c r="E228" s="22"/>
      <c r="F228" s="1"/>
    </row>
    <row r="229" spans="2:6" x14ac:dyDescent="0.3">
      <c r="B229" s="17"/>
      <c r="C229" s="14"/>
      <c r="D229" s="22"/>
      <c r="E229" s="22"/>
      <c r="F229" s="1"/>
    </row>
    <row r="230" spans="2:6" x14ac:dyDescent="0.3">
      <c r="B230" s="17"/>
      <c r="C230" s="14"/>
      <c r="D230" s="22"/>
      <c r="E230" s="22"/>
      <c r="F230" s="1"/>
    </row>
    <row r="231" spans="2:6" x14ac:dyDescent="0.3">
      <c r="B231" s="17"/>
      <c r="C231" s="14"/>
      <c r="D231" s="22"/>
      <c r="E231" s="22"/>
      <c r="F231" s="1"/>
    </row>
    <row r="232" spans="2:6" x14ac:dyDescent="0.3">
      <c r="B232" s="17"/>
      <c r="C232" s="14"/>
      <c r="D232" s="22"/>
      <c r="E232" s="22"/>
      <c r="F232" s="1"/>
    </row>
    <row r="233" spans="2:6" x14ac:dyDescent="0.3">
      <c r="B233" s="17"/>
      <c r="C233" s="14"/>
      <c r="D233" s="22"/>
      <c r="E233" s="22"/>
      <c r="F233" s="1"/>
    </row>
    <row r="234" spans="2:6" x14ac:dyDescent="0.3">
      <c r="B234" s="17"/>
      <c r="C234" s="14"/>
      <c r="D234" s="22"/>
      <c r="E234" s="22"/>
      <c r="F234" s="1"/>
    </row>
    <row r="235" spans="2:6" x14ac:dyDescent="0.3">
      <c r="B235" s="17"/>
      <c r="C235" s="14"/>
      <c r="D235" s="22"/>
      <c r="E235" s="22"/>
      <c r="F235" s="1"/>
    </row>
    <row r="236" spans="2:6" x14ac:dyDescent="0.3">
      <c r="B236" s="17"/>
      <c r="C236" s="14"/>
      <c r="D236" s="22"/>
      <c r="E236" s="22"/>
      <c r="F236" s="1"/>
    </row>
    <row r="237" spans="2:6" x14ac:dyDescent="0.3">
      <c r="B237" s="17"/>
      <c r="C237" s="14"/>
      <c r="D237" s="22"/>
      <c r="E237" s="22"/>
      <c r="F237" s="1"/>
    </row>
    <row r="238" spans="2:6" x14ac:dyDescent="0.3">
      <c r="B238" s="17"/>
      <c r="C238" s="14"/>
      <c r="D238" s="22"/>
      <c r="E238" s="22"/>
      <c r="F238" s="1"/>
    </row>
    <row r="239" spans="2:6" x14ac:dyDescent="0.3">
      <c r="B239" s="17"/>
      <c r="C239" s="14"/>
      <c r="D239" s="22"/>
      <c r="E239" s="22"/>
      <c r="F239" s="1"/>
    </row>
    <row r="240" spans="2:6" x14ac:dyDescent="0.3">
      <c r="B240" s="17"/>
      <c r="C240" s="14"/>
      <c r="D240" s="22"/>
      <c r="E240" s="22"/>
      <c r="F240" s="1"/>
    </row>
    <row r="241" spans="2:6" x14ac:dyDescent="0.3">
      <c r="B241" s="17"/>
      <c r="C241" s="14"/>
      <c r="D241" s="22"/>
      <c r="E241" s="22"/>
      <c r="F241" s="1"/>
    </row>
    <row r="242" spans="2:6" x14ac:dyDescent="0.3">
      <c r="B242" s="17"/>
      <c r="C242" s="14"/>
      <c r="D242" s="22"/>
      <c r="E242" s="22"/>
      <c r="F242" s="1"/>
    </row>
    <row r="243" spans="2:6" x14ac:dyDescent="0.3">
      <c r="B243" s="17"/>
      <c r="C243" s="14"/>
      <c r="D243" s="22"/>
      <c r="E243" s="22"/>
      <c r="F243" s="1"/>
    </row>
    <row r="244" spans="2:6" x14ac:dyDescent="0.3">
      <c r="B244" s="17"/>
      <c r="C244" s="14"/>
      <c r="D244" s="22"/>
      <c r="E244" s="22"/>
      <c r="F244" s="1"/>
    </row>
    <row r="245" spans="2:6" x14ac:dyDescent="0.3">
      <c r="B245" s="17"/>
      <c r="C245" s="14"/>
      <c r="D245" s="22"/>
      <c r="E245" s="22"/>
      <c r="F245" s="1"/>
    </row>
    <row r="246" spans="2:6" x14ac:dyDescent="0.3">
      <c r="B246" s="17"/>
      <c r="C246" s="14"/>
      <c r="D246" s="22"/>
      <c r="E246" s="22"/>
      <c r="F246" s="1"/>
    </row>
    <row r="247" spans="2:6" x14ac:dyDescent="0.3">
      <c r="B247" s="17"/>
      <c r="C247" s="14"/>
      <c r="D247" s="22"/>
      <c r="E247" s="22"/>
      <c r="F247" s="1"/>
    </row>
    <row r="248" spans="2:6" x14ac:dyDescent="0.3">
      <c r="B248" s="17"/>
      <c r="C248" s="14"/>
      <c r="D248" s="22"/>
      <c r="E248" s="22"/>
      <c r="F248" s="1"/>
    </row>
    <row r="249" spans="2:6" x14ac:dyDescent="0.3">
      <c r="B249" s="17"/>
      <c r="C249" s="14"/>
      <c r="D249" s="22"/>
      <c r="E249" s="22"/>
      <c r="F249" s="1"/>
    </row>
    <row r="250" spans="2:6" x14ac:dyDescent="0.3">
      <c r="B250" s="17"/>
      <c r="C250" s="14"/>
      <c r="D250" s="22"/>
      <c r="E250" s="22"/>
      <c r="F250" s="1"/>
    </row>
    <row r="251" spans="2:6" x14ac:dyDescent="0.3">
      <c r="B251" s="17"/>
      <c r="C251" s="14"/>
      <c r="D251" s="22"/>
      <c r="E251" s="22"/>
      <c r="F251" s="1"/>
    </row>
    <row r="252" spans="2:6" x14ac:dyDescent="0.3">
      <c r="B252" s="17"/>
      <c r="C252" s="14"/>
      <c r="D252" s="22"/>
      <c r="E252" s="22"/>
      <c r="F252" s="1"/>
    </row>
    <row r="253" spans="2:6" x14ac:dyDescent="0.3">
      <c r="B253" s="17"/>
      <c r="C253" s="14"/>
      <c r="D253" s="22"/>
      <c r="E253" s="22"/>
      <c r="F253" s="1"/>
    </row>
  </sheetData>
  <mergeCells count="10">
    <mergeCell ref="B56:D56"/>
    <mergeCell ref="C42:F42"/>
    <mergeCell ref="C43:F43"/>
    <mergeCell ref="C44:F44"/>
    <mergeCell ref="C2:E2"/>
    <mergeCell ref="B32:F32"/>
    <mergeCell ref="B38:D38"/>
    <mergeCell ref="B40:F40"/>
    <mergeCell ref="B47:D47"/>
    <mergeCell ref="B49:F49"/>
  </mergeCell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Calculs</vt:lpstr>
      <vt:lpstr>Pour images article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ANDRE</dc:creator>
  <cp:lastModifiedBy>Benjamin ANDRE</cp:lastModifiedBy>
  <dcterms:created xsi:type="dcterms:W3CDTF">2021-04-08T20:30:04Z</dcterms:created>
  <dcterms:modified xsi:type="dcterms:W3CDTF">2021-04-27T20:51:39Z</dcterms:modified>
</cp:coreProperties>
</file>